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440" windowHeight="13060"/>
  </bookViews>
  <sheets>
    <sheet name="Read Me" sheetId="1" r:id="rId1"/>
    <sheet name="Scorecard" sheetId="2" r:id="rId2"/>
    <sheet name="Critical Pauses" sheetId="3" r:id="rId3"/>
    <sheet name="Evidence Tracker" sheetId="4" r:id="rId4"/>
    <sheet name="Pilot Acceptance" sheetId="5" r:id="rId5"/>
    <sheet name="3-Year TCO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<sst xmlns="http://schemas.openxmlformats.org/spreadsheetml/2006/main" count="573" uniqueCount="292">
  <si>
    <t>Shared Power Bank OEM Due Diligence Scorecard 2026</t>
  </si>
  <si>
    <t>A two-stage procurement tool: preliminary score after documents, demos and samples; final score after pilot and support validation.</t>
  </si>
  <si>
    <t>How to use this workbook</t>
  </si>
  <si>
    <t>1</t>
  </si>
  <si>
    <t>Define the market and requirement</t>
  </si>
  <si>
    <t>Target country, venue mix, rental path, payment route, launch date and intended scale.</t>
  </si>
  <si>
    <t>2</t>
  </si>
  <si>
    <t>Clear critical pauses</t>
  </si>
  <si>
    <t>Assess the six pause conditions before advancing. An open pause overrides the numeric score.</t>
  </si>
  <si>
    <t>3</t>
  </si>
  <si>
    <t>Issue the preliminary score</t>
  </si>
  <si>
    <t>Review documents, run normal/exception demos and approve samples. Pilot and support items remain provisional.</t>
  </si>
  <si>
    <t>4</t>
  </si>
  <si>
    <t>Select pilot candidate(s)</t>
  </si>
  <si>
    <t>Contract the golden sample, controlled baseline, payment, data, acceptance and support terms.</t>
  </si>
  <si>
    <t>5</t>
  </si>
  <si>
    <t>Run the pilot and support test</t>
  </si>
  <si>
    <t>For projects intended to scale, consider 50–100 stations across varied venues and placements; adjust to the project.</t>
  </si>
  <si>
    <t>6</t>
  </si>
  <si>
    <t>Issue the final score</t>
  </si>
  <si>
    <t>Release a scaled order only after acceptance, corrective actions and critical conditions are closed.</t>
  </si>
  <si>
    <t>Decision thresholds</t>
  </si>
  <si>
    <t>Color key</t>
  </si>
  <si>
    <t>Score / condition</t>
  </si>
  <si>
    <t>Preliminary decision</t>
  </si>
  <si>
    <t>Final decision</t>
  </si>
  <si>
    <t>Meaning</t>
  </si>
  <si>
    <t>Color</t>
  </si>
  <si>
    <t>Action</t>
  </si>
  <si>
    <t>80–100</t>
  </si>
  <si>
    <t>Eligible for pilot</t>
  </si>
  <si>
    <t>Eligible for scaled rollout</t>
  </si>
  <si>
    <t>Close remaining non-critical conditions</t>
  </si>
  <si>
    <t>Yellow</t>
  </si>
  <si>
    <t>Editable input</t>
  </si>
  <si>
    <t>Complete or update</t>
  </si>
  <si>
    <t>70–79</t>
  </si>
  <si>
    <t>Remediate before pilot</t>
  </si>
  <si>
    <t>Remediate before scale</t>
  </si>
  <si>
    <t>Document actions and re-verify</t>
  </si>
  <si>
    <t>Green</t>
  </si>
  <si>
    <t>Clear / pass</t>
  </si>
  <si>
    <t>Retain evidence</t>
  </si>
  <si>
    <t>Below 70</t>
  </si>
  <si>
    <t>Do not advance</t>
  </si>
  <si>
    <t>Do not scale</t>
  </si>
  <si>
    <t>Material gaps remain</t>
  </si>
  <si>
    <t>Orange</t>
  </si>
  <si>
    <t>Remediation</t>
  </si>
  <si>
    <t>Assign owner and deadline</t>
  </si>
  <si>
    <t>Any open critical pause</t>
  </si>
  <si>
    <t>PAUSE</t>
  </si>
  <si>
    <t>Numeric score cannot override a pause</t>
  </si>
  <si>
    <t>Red</t>
  </si>
  <si>
    <t>Pause / fail</t>
  </si>
  <si>
    <t>Stop and resolve</t>
  </si>
  <si>
    <t>Important limitations</t>
  </si>
  <si>
    <t>•</t>
  </si>
  <si>
    <t>This 100-point method is a Bajie Charging procurement framework, not a mandatory industry standard. Adjust weights and criteria to the project.</t>
  </si>
  <si>
    <t>An integrated payment channel is not automatically available to every merchant in every country. Verify eligibility, onboarding, settlement and production behavior.</t>
  </si>
  <si>
    <t>Data, app-account and intellectual-property rights depend on the contract. Obtain legal and compliance advice in the target market.</t>
  </si>
  <si>
    <t>Suggested article URL: https://www.bajie-charging.com/blog/shared-power-bank-oem-supplier-due-diligence-checklist/</t>
  </si>
  <si>
    <t>OEM Supplier Scorecard — Preliminary and Final</t>
  </si>
  <si>
    <t>Enter scores from 0 up to each row's weight. Yellow cells are inputs. Resolve critical pauses before any stage can advance.</t>
  </si>
  <si>
    <t>Preliminary score</t>
  </si>
  <si>
    <t>Final score</t>
  </si>
  <si>
    <t>Open pauses</t>
  </si>
  <si>
    <t>Scored items</t>
  </si>
  <si>
    <t>Scoring rule: full points only when evidence is complete and the relevant test passes; partial points for documented correctable gaps; zero when the claim cannot be verified.</t>
  </si>
  <si>
    <t>Gate</t>
  </si>
  <si>
    <t>Due-diligence item</t>
  </si>
  <si>
    <t>Weight</t>
  </si>
  <si>
    <t>Evaluation focus</t>
  </si>
  <si>
    <t>Evidence status</t>
  </si>
  <si>
    <t>Key evidence / link</t>
  </si>
  <si>
    <t>Gap / corrective action</t>
  </si>
  <si>
    <t>Owner</t>
  </si>
  <si>
    <t>Due date</t>
  </si>
  <si>
    <t>Notes</t>
  </si>
  <si>
    <t>Company &amp; manufacturing</t>
  </si>
  <si>
    <t>1. Legal identity and supplier type</t>
  </si>
  <si>
    <t>Contracting, payment, invoice, manufacturing, software and support responsibility chain</t>
  </si>
  <si>
    <t>Not Requested</t>
  </si>
  <si>
    <t>2. Factory, R&amp;D and relevant experience</t>
  </si>
  <si>
    <t>Live capability, relevant project evidence and accountable technical team</t>
  </si>
  <si>
    <t>3. Production, QC and traceability</t>
  </si>
  <si>
    <t>Incoming/in-process/outgoing control, serial trace, BOM and change control</t>
  </si>
  <si>
    <t>Hardware &amp; compliance</t>
  </si>
  <si>
    <t>4. Product-specific compliance and transport</t>
  </si>
  <si>
    <t>Exact configuration, market documents, UN 38.3 test summary and shipping readiness</t>
  </si>
  <si>
    <t>5. Reliability, materials and serviceability</t>
  </si>
  <si>
    <t>Lifecycle tests, critical parts, repair path and operating limits</t>
  </si>
  <si>
    <t>Software, payment &amp; data</t>
  </si>
  <si>
    <t>6. Hardware–software–IoT integration</t>
  </si>
  <si>
    <t>Normal and exception events, state consistency, monitoring and recovery</t>
  </si>
  <si>
    <t>7. App, dashboard, accounts and APIs</t>
  </si>
  <si>
    <t>Roles, exports, API/webhook proof, app/account control</t>
  </si>
  <si>
    <t>8. Local payment lifecycle</t>
  </si>
  <si>
    <t>Eligibility, success/failure, pre-auth, refund, settlement and reconciliation</t>
  </si>
  <si>
    <t>9. Data, IP, security and exit rights</t>
  </si>
  <si>
    <t>Contracted ownership/license, access, export, security, deletion and migration</t>
  </si>
  <si>
    <t>Delivery, pilot &amp; support</t>
  </si>
  <si>
    <t>10. Sample, production consistency and pilot</t>
  </si>
  <si>
    <t>Golden sample, locked baseline, production inspection and representative pilot</t>
  </si>
  <si>
    <t>11. Customization, change, delivery and logistics</t>
  </si>
  <si>
    <t>Scope, approvals, change orders, milestones, Incoterm and shipping documents</t>
  </si>
  <si>
    <t>12. Warranty, RMA, spares, SLA and TCO</t>
  </si>
  <si>
    <t>Coverage, exclusions, freight, response, escalation, spare plan and three-year cost</t>
  </si>
  <si>
    <t>TOTAL</t>
  </si>
  <si>
    <t>Critical Pause Conditions</t>
  </si>
  <si>
    <t>An open pause overrides the numeric score. Mark every condition Clear, Open, Resolved or Not Applicable before a stage decision is complete.</t>
  </si>
  <si>
    <t>Overall status</t>
  </si>
  <si>
    <t>Not assessed</t>
  </si>
  <si>
    <t>Open</t>
  </si>
  <si>
    <t>Resolved</t>
  </si>
  <si>
    <t>ID</t>
  </si>
  <si>
    <t>Critical condition</t>
  </si>
  <si>
    <t>Status</t>
  </si>
  <si>
    <t>Stage</t>
  </si>
  <si>
    <t>Evidence / link</t>
  </si>
  <si>
    <t>Corrective action</t>
  </si>
  <si>
    <t>P1</t>
  </si>
  <si>
    <t>Contracting, receiving, invoicing and manufacturing entities cannot be reconciled.</t>
  </si>
  <si>
    <t>Not Assessed</t>
  </si>
  <si>
    <t>Both</t>
  </si>
  <si>
    <t>P2</t>
  </si>
  <si>
    <t>Required compliance or transport documents do not match the exact product, radio and battery configuration.</t>
  </si>
  <si>
    <t>P3</t>
  </si>
  <si>
    <t>The target-market payment lifecycle cannot be verified, and no credible integration plan exists.</t>
  </si>
  <si>
    <t>P4</t>
  </si>
  <si>
    <t>The supplier refuses to define data export, service termination and migration rights in the contract.</t>
  </si>
  <si>
    <t>P5</t>
  </si>
  <si>
    <t>The golden sample, critical BOM or firmware baseline cannot be locked, or changes may occur without notice.</t>
  </si>
  <si>
    <t>P6</t>
  </si>
  <si>
    <t>Acceptance, warranty, RMA or serious-incident escalation responsibilities remain undefined.</t>
  </si>
  <si>
    <t>Evidence Document Tracker</t>
  </si>
  <si>
    <t>Track what was requested, what configuration it covers, who reviewed it and which gaps must be closed.</t>
  </si>
  <si>
    <t>Verified</t>
  </si>
  <si>
    <t>Requested / received</t>
  </si>
  <si>
    <t>Rejected</t>
  </si>
  <si>
    <t>Total items</t>
  </si>
  <si>
    <t>Item</t>
  </si>
  <si>
    <t>Evidence requested</t>
  </si>
  <si>
    <t>Required?</t>
  </si>
  <si>
    <t>File / URL</t>
  </si>
  <si>
    <t>Product / configuration</t>
  </si>
  <si>
    <t>Issue / expiry</t>
  </si>
  <si>
    <t>Reviewer</t>
  </si>
  <si>
    <t>Finding</t>
  </si>
  <si>
    <t>Owner / due date</t>
  </si>
  <si>
    <t>Business registration, contract entity and matching bank beneficiary</t>
  </si>
  <si>
    <t>Yes</t>
  </si>
  <si>
    <t>Preliminary</t>
  </si>
  <si>
    <t>Responsibility chart and critical subcontractor disclosure</t>
  </si>
  <si>
    <t>Live factory audit covering production and nonconforming material</t>
  </si>
  <si>
    <t>R&amp;D structure and relevant anonymized project evidence</t>
  </si>
  <si>
    <t>Quality plan and incoming/in-process/outgoing inspection records</t>
  </si>
  <si>
    <t>Serial/batch trace, critical BOM and change-control example</t>
  </si>
  <si>
    <t>Target-market compliance matrix for exact configuration</t>
  </si>
  <si>
    <t>Declarations, test reports and responsible-party records</t>
  </si>
  <si>
    <t>UN 38.3 test summary, SDS and transport document set</t>
  </si>
  <si>
    <t>Product specification, critical component and operating-limit list</t>
  </si>
  <si>
    <t>Lifecycle/reliability tests, service manual and spare list</t>
  </si>
  <si>
    <t>Architecture, event flow and representative device logs</t>
  </si>
  <si>
    <t>Exception test: power/network interruption and state recovery</t>
  </si>
  <si>
    <t>Role-based app/dashboard demo and functional specification</t>
  </si>
  <si>
    <t>API/webhook documentation, sandbox access and export samples</t>
  </si>
  <si>
    <t>As needed</t>
  </si>
  <si>
    <t>Country payment feasibility and merchant onboarding requirements</t>
  </si>
  <si>
    <t>Payment lifecycle, funds flow, settlement and reconciliation evidence</t>
  </si>
  <si>
    <t>Asset/account/IP rights matrix and data-processing terms</t>
  </si>
  <si>
    <t>Security summary, subprocessors, export and exit test</t>
  </si>
  <si>
    <t>Signed requirements, golden sample and controlled baseline</t>
  </si>
  <si>
    <t>Production inspection, pilot report and corrective-action closure</t>
  </si>
  <si>
    <t>Final</t>
  </si>
  <si>
    <t>Customization scope, approvals, change-order and milestone plan</t>
  </si>
  <si>
    <t>Incoterm, packing, logistics and customs document checklist</t>
  </si>
  <si>
    <t>Warranty, RMA, spares, SLA, escalation and support-test record</t>
  </si>
  <si>
    <t>Pilot and Business Acceptance</t>
  </si>
  <si>
    <t>Suggested scale for projects intended to roll out: consider 50–100 stations across multiple venue types and exact in-venue placements. This is not a universal minimum.</t>
  </si>
  <si>
    <t>Passed</t>
  </si>
  <si>
    <t>Failed / blocked</t>
  </si>
  <si>
    <t>Not started</t>
  </si>
  <si>
    <t>Total tests</t>
  </si>
  <si>
    <t>Test ID</t>
  </si>
  <si>
    <t>Area</t>
  </si>
  <si>
    <t>KPI / acceptance test</t>
  </si>
  <si>
    <t>Target / criterion</t>
  </si>
  <si>
    <t>Measurement method</t>
  </si>
  <si>
    <t>Pilot scope / venue / placement</t>
  </si>
  <si>
    <t>Actual result</t>
  </si>
  <si>
    <t>Retest date</t>
  </si>
  <si>
    <t>T01</t>
  </si>
  <si>
    <t>Availability</t>
  </si>
  <si>
    <t>Station online and charged-unit availability</t>
  </si>
  <si>
    <t>Set from service plan</t>
  </si>
  <si>
    <t>Daily uptime and available-unit records</t>
  </si>
  <si>
    <t>Not Started</t>
  </si>
  <si>
    <t>T02</t>
  </si>
  <si>
    <t>Rental</t>
  </si>
  <si>
    <t>Successful dispense and order creation</t>
  </si>
  <si>
    <t>Set before pilot</t>
  </si>
  <si>
    <t>Compare command, physical dispense and order log</t>
  </si>
  <si>
    <t>T03</t>
  </si>
  <si>
    <t>Return</t>
  </si>
  <si>
    <t>Correct slot recognition and billing stop</t>
  </si>
  <si>
    <t>Compare return event, device state and invoice</t>
  </si>
  <si>
    <t>T04</t>
  </si>
  <si>
    <t>Payment</t>
  </si>
  <si>
    <t>Successful local payment</t>
  </si>
  <si>
    <t>Production path passes</t>
  </si>
  <si>
    <t>Gateway, order and station record match</t>
  </si>
  <si>
    <t>T05</t>
  </si>
  <si>
    <t>Decline, timeout, duplicate callback and retry</t>
  </si>
  <si>
    <t>No unintended dispense/duplicate charge</t>
  </si>
  <si>
    <t>Scripted exception cases</t>
  </si>
  <si>
    <t>T06</t>
  </si>
  <si>
    <t>Refund, partial refund, pre-auth/deposit release</t>
  </si>
  <si>
    <t>Matches contract and gateway</t>
  </si>
  <si>
    <t>Gateway and finance reconciliation</t>
  </si>
  <si>
    <t>T07</t>
  </si>
  <si>
    <t>Recovery</t>
  </si>
  <si>
    <t>Power/network interruption and recovery</t>
  </si>
  <si>
    <t>No unresolved state mismatch</t>
  </si>
  <si>
    <t>Controlled interruption and log review</t>
  </si>
  <si>
    <t>T08</t>
  </si>
  <si>
    <t>Remote operations</t>
  </si>
  <si>
    <t>Alert, diagnosis, OTA/reset or remote action</t>
  </si>
  <si>
    <t>Defined action succeeds</t>
  </si>
  <si>
    <t>Operator and audit-log review</t>
  </si>
  <si>
    <t>T09</t>
  </si>
  <si>
    <t>Support</t>
  </si>
  <si>
    <t>Real support ticket from acknowledgment to closure</t>
  </si>
  <si>
    <t>Meets contracted SLA</t>
  </si>
  <si>
    <t>Ticket timestamps and resolution evidence</t>
  </si>
  <si>
    <t>T10</t>
  </si>
  <si>
    <t>Location</t>
  </si>
  <si>
    <t>Venue type and exact placement comparison</t>
  </si>
  <si>
    <t>Decision threshold from business plan</t>
  </si>
  <si>
    <t>Rentals and availability by site/position</t>
  </si>
  <si>
    <t>T11</t>
  </si>
  <si>
    <t>Operations</t>
  </si>
  <si>
    <t>Field labor, visits, spares and repair burden</t>
  </si>
  <si>
    <t>Within operating plan</t>
  </si>
  <si>
    <t>Time sheet, parts and visit log</t>
  </si>
  <si>
    <t>T12</t>
  </si>
  <si>
    <t>Finance / TCO</t>
  </si>
  <si>
    <t>Orders, gateway and finance reconcile; pilot TCO updated</t>
  </si>
  <si>
    <t>No unexplained variance</t>
  </si>
  <si>
    <t>Reconciliation and TCO workbook</t>
  </si>
  <si>
    <t>Three-Year Total Cost of Ownership Comparison</t>
  </si>
  <si>
    <t>Enter initial Year 0 costs plus operating Years 1–3. Use one currency consistently and include downtime and exit costs—not only hardware price.</t>
  </si>
  <si>
    <t>Currency</t>
  </si>
  <si>
    <t>USD</t>
  </si>
  <si>
    <t>Supplier A</t>
  </si>
  <si>
    <t>Supplier B</t>
  </si>
  <si>
    <t>Supplier C</t>
  </si>
  <si>
    <t>3-year TCO</t>
  </si>
  <si>
    <t>Decision note: compare three-year cost together with the final due-diligence score, unresolved risks and operating fit.</t>
  </si>
  <si>
    <t>Category</t>
  </si>
  <si>
    <t>Cost item</t>
  </si>
  <si>
    <t>Year</t>
  </si>
  <si>
    <t>Notes / source</t>
  </si>
  <si>
    <t>Initial system</t>
  </si>
  <si>
    <t>Stations / cabinets</t>
  </si>
  <si>
    <t>Rental power banks</t>
  </si>
  <si>
    <t>Branding, tooling and packaging setup</t>
  </si>
  <si>
    <t>Samples and pilot setup</t>
  </si>
  <si>
    <t>Software</t>
  </si>
  <si>
    <t>Setup and customization</t>
  </si>
  <si>
    <t>License, cloud and maintenance</t>
  </si>
  <si>
    <t>Version upgrades and support</t>
  </si>
  <si>
    <t>Payments</t>
  </si>
  <si>
    <t>New gateway / acquirer integration</t>
  </si>
  <si>
    <t>Transaction, refund and chargeback costs</t>
  </si>
  <si>
    <t>Third-party services</t>
  </si>
  <si>
    <t>SIM/data, SMS, maps, email, domains and app accounts</t>
  </si>
  <si>
    <t>Compliance &amp; logistics</t>
  </si>
  <si>
    <t>Testing, documentation and certification updates</t>
  </si>
  <si>
    <t>Dangerous-goods freight, customs and destination charges</t>
  </si>
  <si>
    <t>Deployment, site visits, redistribution and training</t>
  </si>
  <si>
    <t>Maintenance</t>
  </si>
  <si>
    <t>Spare parts, repairs and RMA freight</t>
  </si>
  <si>
    <t>Battery, cable and other wear-item replacement</t>
  </si>
  <si>
    <t>Downtime</t>
  </si>
  <si>
    <t>Lost rental contribution and emergency replacement</t>
  </si>
  <si>
    <t>Change</t>
  </si>
  <si>
    <t>Custom features, APIs and new payment work</t>
  </si>
  <si>
    <t>Exit</t>
  </si>
  <si>
    <t>Data export, migration and account transfer</t>
  </si>
  <si>
    <t>Other</t>
  </si>
  <si>
    <t>Other project-specific cost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</si>
</sst>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3">
    <font>
      <sz val="11"/>
      <name val="Carlito"/>
      <charset val="134"/>
    </font>
    <font>
      <b/>
      <sz val="20"/>
      <color rgb="FFFFFFFF"/>
      <name val="Carlito"/>
      <charset val="134"/>
    </font>
    <font>
      <sz val="10"/>
      <color rgb="FFDDFBE3"/>
      <name val="Carlito"/>
      <charset val="134"/>
    </font>
    <font>
      <b/>
      <sz val="11"/>
      <color rgb="FF111827"/>
      <name val="Carlito"/>
      <charset val="134"/>
    </font>
    <font>
      <sz val="11"/>
      <color rgb="FF111827"/>
      <name val="Carlito"/>
      <charset val="134"/>
    </font>
    <font>
      <b/>
      <sz val="12"/>
      <color rgb="FF0C8A1E"/>
      <name val="Carlito"/>
      <charset val="134"/>
    </font>
    <font>
      <i/>
      <sz val="11"/>
      <color rgb="FF24456B"/>
      <name val="Carlito"/>
      <charset val="134"/>
    </font>
    <font>
      <b/>
      <sz val="10"/>
      <color rgb="FFFFFFFF"/>
      <name val="Carlito"/>
      <charset val="134"/>
    </font>
    <font>
      <sz val="10"/>
      <color rgb="FF111827"/>
      <name val="Carlito"/>
      <charset val="134"/>
    </font>
    <font>
      <b/>
      <sz val="10"/>
      <color rgb="FF111827"/>
      <name val="Carlito"/>
      <charset val="134"/>
    </font>
    <font>
      <b/>
      <sz val="11"/>
      <color rgb="FFFFFFFF"/>
      <name val="Carlito"/>
      <charset val="134"/>
    </font>
    <font>
      <b/>
      <sz val="12"/>
      <color rgb="FFFFFFFF"/>
      <name val="Carlito"/>
      <charset val="134"/>
    </font>
    <font>
      <b/>
      <sz val="10"/>
      <color rgb="FF0C8A1E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0A0F0D"/>
        <bgColor indexed="64"/>
      </patternFill>
    </fill>
    <fill>
      <patternFill patternType="solid">
        <fgColor rgb="FF12351D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rgb="FFFFF4CC"/>
        <bgColor indexed="64"/>
      </patternFill>
    </fill>
    <fill>
      <patternFill patternType="solid">
        <fgColor rgb="FFE8F5E9"/>
        <bgColor indexed="64"/>
      </patternFill>
    </fill>
    <fill>
      <patternFill patternType="solid">
        <fgColor rgb="FFEAF2FF"/>
        <bgColor indexed="64"/>
      </patternFill>
    </fill>
    <fill>
      <patternFill patternType="solid">
        <fgColor rgb="FF0C8A1E"/>
        <bgColor indexed="64"/>
      </patternFill>
    </fill>
    <fill>
      <patternFill patternType="solid">
        <fgColor rgb="FFFFF0DD"/>
        <bgColor indexed="64"/>
      </patternFill>
    </fill>
    <fill>
      <patternFill patternType="solid">
        <fgColor rgb="FFFDE8E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C8A1E"/>
      </left>
      <right/>
      <top style="thin">
        <color rgb="FF0C8A1E"/>
      </top>
      <bottom style="thin">
        <color rgb="FF0C8A1E"/>
      </bottom>
      <diagonal/>
    </border>
    <border>
      <left/>
      <right/>
      <top style="thin">
        <color rgb="FF0C8A1E"/>
      </top>
      <bottom style="thin">
        <color rgb="FF0C8A1E"/>
      </bottom>
      <diagonal/>
    </border>
    <border>
      <left/>
      <right style="thin">
        <color rgb="FF0C8A1E"/>
      </right>
      <top style="thin">
        <color rgb="FF0C8A1E"/>
      </top>
      <bottom style="thin">
        <color rgb="FF0C8A1E"/>
      </bottom>
      <diagonal/>
    </border>
    <border>
      <left/>
      <right/>
      <top/>
      <bottom style="thin">
        <color rgb="FFE5E7EB"/>
      </bottom>
      <diagonal/>
    </border>
    <border>
      <left/>
      <right/>
      <top style="thin">
        <color rgb="FFE5E7EB"/>
      </top>
      <bottom style="thin">
        <color rgb="FFE5E7EB"/>
      </bottom>
      <diagonal/>
    </border>
    <border>
      <left/>
      <right/>
      <top/>
      <bottom style="double">
        <color rgb="FF0C8A1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13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1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25" fillId="14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0" fillId="0" borderId="0"/>
  </cellStyleXfs>
  <cellXfs count="43">
    <xf numFmtId="0" fontId="0" fillId="0" borderId="0" xfId="49"/>
    <xf numFmtId="0" fontId="1" fillId="2" borderId="0" xfId="49" applyNumberFormat="1" applyFont="1" applyFill="1" applyBorder="1" applyAlignment="1">
      <alignment vertical="center"/>
    </xf>
    <xf numFmtId="0" fontId="2" fillId="3" borderId="0" xfId="49" applyNumberFormat="1" applyFont="1" applyFill="1" applyBorder="1" applyAlignment="1">
      <alignment vertical="center" wrapText="1"/>
    </xf>
    <xf numFmtId="0" fontId="3" fillId="4" borderId="0" xfId="49" applyNumberFormat="1" applyFont="1" applyFill="1" applyBorder="1" applyAlignment="1">
      <alignment wrapText="1"/>
    </xf>
    <xf numFmtId="0" fontId="4" fillId="5" borderId="0" xfId="49" applyNumberFormat="1" applyFont="1" applyFill="1" applyBorder="1" applyAlignment="1">
      <alignment vertical="top" wrapText="1"/>
    </xf>
    <xf numFmtId="0" fontId="4" fillId="4" borderId="0" xfId="49" applyNumberFormat="1" applyFont="1" applyFill="1" applyBorder="1" applyAlignment="1">
      <alignment wrapText="1"/>
    </xf>
    <xf numFmtId="0" fontId="4" fillId="5" borderId="0" xfId="49" applyNumberFormat="1" applyFont="1" applyFill="1" applyBorder="1" applyAlignment="1">
      <alignment horizontal="center" vertical="top" wrapText="1"/>
    </xf>
    <xf numFmtId="4" fontId="5" fillId="6" borderId="0" xfId="49" applyNumberFormat="1" applyFont="1" applyFill="1" applyBorder="1" applyAlignment="1">
      <alignment horizontal="right" wrapText="1"/>
    </xf>
    <xf numFmtId="0" fontId="6" fillId="7" borderId="0" xfId="49" applyNumberFormat="1" applyFont="1" applyFill="1" applyBorder="1" applyAlignment="1">
      <alignment wrapText="1"/>
    </xf>
    <xf numFmtId="0" fontId="7" fillId="2" borderId="1" xfId="49" applyNumberFormat="1" applyFont="1" applyFill="1" applyBorder="1" applyAlignment="1">
      <alignment horizontal="center" vertical="center" wrapText="1"/>
    </xf>
    <xf numFmtId="0" fontId="7" fillId="2" borderId="2" xfId="49" applyNumberFormat="1" applyFont="1" applyFill="1" applyBorder="1" applyAlignment="1">
      <alignment horizontal="center" vertical="center" wrapText="1"/>
    </xf>
    <xf numFmtId="0" fontId="7" fillId="2" borderId="3" xfId="49" applyNumberFormat="1" applyFont="1" applyFill="1" applyBorder="1" applyAlignment="1">
      <alignment horizontal="center" vertical="center" wrapText="1"/>
    </xf>
    <xf numFmtId="0" fontId="8" fillId="0" borderId="4" xfId="49" applyNumberFormat="1" applyFont="1" applyFill="1" applyBorder="1" applyAlignment="1">
      <alignment vertical="top" wrapText="1"/>
    </xf>
    <xf numFmtId="1" fontId="8" fillId="4" borderId="4" xfId="49" applyNumberFormat="1" applyFont="1" applyFill="1" applyBorder="1" applyAlignment="1">
      <alignment horizontal="center" vertical="top" wrapText="1"/>
    </xf>
    <xf numFmtId="4" fontId="8" fillId="5" borderId="4" xfId="49" applyNumberFormat="1" applyFont="1" applyFill="1" applyBorder="1" applyAlignment="1">
      <alignment vertical="top" wrapText="1"/>
    </xf>
    <xf numFmtId="0" fontId="8" fillId="5" borderId="4" xfId="49" applyNumberFormat="1" applyFont="1" applyFill="1" applyBorder="1" applyAlignment="1">
      <alignment vertical="top" wrapText="1"/>
    </xf>
    <xf numFmtId="0" fontId="8" fillId="0" borderId="5" xfId="49" applyNumberFormat="1" applyFont="1" applyFill="1" applyBorder="1" applyAlignment="1">
      <alignment vertical="top" wrapText="1"/>
    </xf>
    <xf numFmtId="1" fontId="8" fillId="4" borderId="5" xfId="49" applyNumberFormat="1" applyFont="1" applyFill="1" applyBorder="1" applyAlignment="1">
      <alignment horizontal="center" vertical="top" wrapText="1"/>
    </xf>
    <xf numFmtId="4" fontId="8" fillId="5" borderId="5" xfId="49" applyNumberFormat="1" applyFont="1" applyFill="1" applyBorder="1" applyAlignment="1">
      <alignment vertical="top" wrapText="1"/>
    </xf>
    <xf numFmtId="0" fontId="8" fillId="5" borderId="5" xfId="49" applyNumberFormat="1" applyFont="1" applyFill="1" applyBorder="1" applyAlignment="1">
      <alignment vertical="top" wrapText="1"/>
    </xf>
    <xf numFmtId="0" fontId="3" fillId="4" borderId="0" xfId="49" applyNumberFormat="1" applyFont="1" applyFill="1" applyBorder="1" applyAlignment="1">
      <alignment horizontal="center"/>
    </xf>
    <xf numFmtId="0" fontId="8" fillId="0" borderId="4" xfId="49" applyNumberFormat="1" applyFont="1" applyFill="1" applyBorder="1" applyAlignment="1">
      <alignment horizontal="center" vertical="top" wrapText="1"/>
    </xf>
    <xf numFmtId="176" fontId="8" fillId="5" borderId="4" xfId="49" applyNumberFormat="1" applyFont="1" applyFill="1" applyBorder="1" applyAlignment="1">
      <alignment vertical="top" wrapText="1"/>
    </xf>
    <xf numFmtId="0" fontId="8" fillId="0" borderId="5" xfId="49" applyNumberFormat="1" applyFont="1" applyFill="1" applyBorder="1" applyAlignment="1">
      <alignment horizontal="center" vertical="top" wrapText="1"/>
    </xf>
    <xf numFmtId="176" fontId="8" fillId="5" borderId="5" xfId="49" applyNumberFormat="1" applyFont="1" applyFill="1" applyBorder="1" applyAlignment="1">
      <alignment vertical="top" wrapText="1"/>
    </xf>
    <xf numFmtId="0" fontId="3" fillId="4" borderId="0" xfId="49" applyNumberFormat="1" applyFont="1" applyFill="1" applyBorder="1" applyAlignment="1">
      <alignment horizontal="center" vertical="center"/>
    </xf>
    <xf numFmtId="0" fontId="5" fillId="6" borderId="0" xfId="49" applyNumberFormat="1" applyFont="1" applyFill="1" applyBorder="1" applyAlignment="1">
      <alignment horizontal="center"/>
    </xf>
    <xf numFmtId="0" fontId="3" fillId="7" borderId="0" xfId="49" applyNumberFormat="1" applyFont="1" applyFill="1" applyBorder="1" applyAlignment="1">
      <alignment horizontal="center" wrapText="1"/>
    </xf>
    <xf numFmtId="0" fontId="9" fillId="4" borderId="4" xfId="49" applyNumberFormat="1" applyFont="1" applyFill="1" applyBorder="1" applyAlignment="1">
      <alignment horizontal="center" vertical="top" wrapText="1"/>
    </xf>
    <xf numFmtId="1" fontId="8" fillId="5" borderId="4" xfId="49" applyNumberFormat="1" applyFont="1" applyFill="1" applyBorder="1" applyAlignment="1">
      <alignment vertical="top" wrapText="1"/>
    </xf>
    <xf numFmtId="0" fontId="9" fillId="4" borderId="5" xfId="49" applyNumberFormat="1" applyFont="1" applyFill="1" applyBorder="1" applyAlignment="1">
      <alignment horizontal="center" vertical="top" wrapText="1"/>
    </xf>
    <xf numFmtId="1" fontId="8" fillId="5" borderId="5" xfId="49" applyNumberFormat="1" applyFont="1" applyFill="1" applyBorder="1" applyAlignment="1">
      <alignment vertical="top" wrapText="1"/>
    </xf>
    <xf numFmtId="0" fontId="10" fillId="2" borderId="6" xfId="49" applyNumberFormat="1" applyFont="1" applyFill="1" applyBorder="1"/>
    <xf numFmtId="0" fontId="11" fillId="8" borderId="0" xfId="49" applyNumberFormat="1" applyFont="1" applyFill="1" applyBorder="1" applyAlignment="1">
      <alignment vertical="center"/>
    </xf>
    <xf numFmtId="0" fontId="5" fillId="6" borderId="4" xfId="49" applyNumberFormat="1" applyFont="1" applyFill="1" applyBorder="1" applyAlignment="1">
      <alignment horizontal="center" vertical="center" wrapText="1"/>
    </xf>
    <xf numFmtId="0" fontId="9" fillId="0" borderId="4" xfId="49" applyNumberFormat="1" applyFont="1" applyFill="1" applyBorder="1" applyAlignment="1">
      <alignment vertical="top" wrapText="1"/>
    </xf>
    <xf numFmtId="0" fontId="5" fillId="6" borderId="5" xfId="49" applyNumberFormat="1" applyFont="1" applyFill="1" applyBorder="1" applyAlignment="1">
      <alignment horizontal="center" vertical="center" wrapText="1"/>
    </xf>
    <xf numFmtId="0" fontId="9" fillId="0" borderId="5" xfId="49" applyNumberFormat="1" applyFont="1" applyFill="1" applyBorder="1" applyAlignment="1">
      <alignment vertical="top" wrapText="1"/>
    </xf>
    <xf numFmtId="0" fontId="8" fillId="6" borderId="5" xfId="49" applyNumberFormat="1" applyFont="1" applyFill="1" applyBorder="1" applyAlignment="1">
      <alignment vertical="top" wrapText="1"/>
    </xf>
    <xf numFmtId="0" fontId="8" fillId="9" borderId="5" xfId="49" applyNumberFormat="1" applyFont="1" applyFill="1" applyBorder="1" applyAlignment="1">
      <alignment vertical="top" wrapText="1"/>
    </xf>
    <xf numFmtId="0" fontId="8" fillId="10" borderId="5" xfId="49" applyNumberFormat="1" applyFont="1" applyFill="1" applyBorder="1" applyAlignment="1">
      <alignment vertical="top" wrapText="1"/>
    </xf>
    <xf numFmtId="0" fontId="12" fillId="0" borderId="4" xfId="49" applyNumberFormat="1" applyFont="1" applyFill="1" applyBorder="1" applyAlignment="1">
      <alignment vertical="top" wrapText="1"/>
    </xf>
    <xf numFmtId="0" fontId="12" fillId="0" borderId="5" xfId="49" applyNumberFormat="1" applyFont="1" applyFill="1" applyBorder="1" applyAlignment="1">
      <alignment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24">
    <dxf>
      <font>
        <b val="1"/>
        <color rgb="FF0C8A1E"/>
      </font>
      <fill>
        <patternFill patternType="solid">
          <bgColor rgb="FFE8F5E9"/>
        </patternFill>
      </fill>
    </dxf>
    <dxf>
      <font>
        <b val="1"/>
        <color rgb="FF9A4D00"/>
      </font>
      <fill>
        <patternFill patternType="solid">
          <bgColor rgb="FFFFF0DD"/>
        </patternFill>
      </fill>
    </dxf>
    <dxf>
      <font>
        <b val="1"/>
        <color rgb="FFB42318"/>
      </font>
      <fill>
        <patternFill patternType="solid">
          <bgColor rgb="FFFDE8E8"/>
        </patternFill>
      </fill>
    </dxf>
    <dxf>
      <font>
        <b val="1"/>
        <color rgb="FF4B5563"/>
      </font>
      <fill>
        <patternFill patternType="solid">
          <bgColor rgb="FFF3F4F6"/>
        </patternFill>
      </fill>
    </dxf>
    <dxf>
      <font>
        <color rgb="FF0C8A1E"/>
      </font>
      <fill>
        <patternFill patternType="solid">
          <bgColor rgb="FFE8F5E9"/>
        </patternFill>
      </fill>
    </dxf>
    <dxf>
      <font>
        <color rgb="FFB42318"/>
      </font>
      <fill>
        <patternFill patternType="solid">
          <bgColor rgb="FFFDE8E8"/>
        </patternFill>
      </fill>
    </dxf>
    <dxf>
      <font>
        <color rgb="FF24456B"/>
      </font>
      <fill>
        <patternFill patternType="solid">
          <bgColor rgb="FFEAF2FF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PivotStylePreset2_Accent1" table="0" count="10" xr9:uid="{267968C8-6FFD-4C36-ACC1-9EA1FD1885CA}">
      <tableStyleElement type="headerRow" dxfId="23"/>
      <tableStyleElement type="totalRow" dxfId="22"/>
      <tableStyleElement type="firstRowStripe" dxfId="21"/>
      <tableStyleElement type="firstColumnStripe" dxfId="20"/>
      <tableStyleElement type="firstSubtotalRow" dxfId="19"/>
      <tableStyleElement type="secondSubtotalRow" dxfId="18"/>
      <tableStyleElement type="firstRowSubheading" dxfId="17"/>
      <tableStyleElement type="secondRowSubheading" dxfId="16"/>
      <tableStyleElement type="pageFieldLabels" dxfId="15"/>
      <tableStyleElement type="pageFieldValues" dxfId="1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OEMScorecardTable" displayName="OEMScorecardTable" ref="A8:L20" totalsRowShown="0">
  <tableColumns count="12">
    <tableColumn id="1" name="Gate"/>
    <tableColumn id="2" name="Due-diligence item"/>
    <tableColumn id="3" name="Weight"/>
    <tableColumn id="4" name="Evaluation focus"/>
    <tableColumn id="5" name="Preliminary score"/>
    <tableColumn id="6" name="Final score"/>
    <tableColumn id="7" name="Evidence status"/>
    <tableColumn id="8" name="Key evidence / link"/>
    <tableColumn id="9" name="Gap / corrective action"/>
    <tableColumn id="10" name="Owner"/>
    <tableColumn id="11" name="Due date"/>
    <tableColumn id="12" name="No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CriticalPauseTable" displayName="CriticalPauseTable" ref="A6:I12" totalsRowShown="0">
  <tableColumns count="9">
    <tableColumn id="1" name="ID"/>
    <tableColumn id="2" name="Critical condition"/>
    <tableColumn id="3" name="Status"/>
    <tableColumn id="4" name="Stage"/>
    <tableColumn id="5" name="Evidence / link"/>
    <tableColumn id="6" name="Corrective action"/>
    <tableColumn id="7" name="Owner"/>
    <tableColumn id="8" name="Due date"/>
    <tableColumn id="9" name="Note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EvidenceTrackerTable" displayName="EvidenceTrackerTable" ref="A7:M31" totalsRowShown="0">
  <tableColumns count="13">
    <tableColumn id="1" name="Item"/>
    <tableColumn id="2" name="Gate"/>
    <tableColumn id="3" name="Evidence requested"/>
    <tableColumn id="4" name="Required?"/>
    <tableColumn id="5" name="Stage"/>
    <tableColumn id="6" name="Status"/>
    <tableColumn id="7" name="File / URL"/>
    <tableColumn id="8" name="Product / configuration"/>
    <tableColumn id="9" name="Issue / expiry"/>
    <tableColumn id="10" name="Reviewer"/>
    <tableColumn id="11" name="Finding"/>
    <tableColumn id="12" name="Corrective action"/>
    <tableColumn id="13" name="Owner / due dat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PilotAcceptanceTable" displayName="PilotAcceptanceTable" ref="A7:L19" totalsRowShown="0">
  <tableColumns count="12">
    <tableColumn id="1" name="Test ID"/>
    <tableColumn id="2" name="Area"/>
    <tableColumn id="3" name="KPI / acceptance test"/>
    <tableColumn id="4" name="Target / criterion"/>
    <tableColumn id="5" name="Measurement method"/>
    <tableColumn id="6" name="Pilot scope / venue / placement"/>
    <tableColumn id="7" name="Actual result"/>
    <tableColumn id="8" name="Status"/>
    <tableColumn id="9" name="Evidence / link"/>
    <tableColumn id="10" name="Corrective action"/>
    <tableColumn id="11" name="Owner"/>
    <tableColumn id="12" name="Retest dat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hreeYearTCOTable" displayName="ThreeYearTCOTable" ref="A8:G84" totalsRowShown="0">
  <tableColumns count="7">
    <tableColumn id="1" name="Category"/>
    <tableColumn id="2" name="Cost item"/>
    <tableColumn id="3" name="Year"/>
    <tableColumn id="4" name="Supplier A"/>
    <tableColumn id="5" name="Supplier B"/>
    <tableColumn id="6" name="Supplier C"/>
    <tableColumn id="7" name="Notes / sourc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showGridLines="0" tabSelected="1" workbookViewId="0">
      <selection activeCell="A1" sqref="A1:H1"/>
    </sheetView>
  </sheetViews>
  <sheetFormatPr defaultColWidth="9" defaultRowHeight="16.8" outlineLevelCol="7"/>
  <cols>
    <col min="1" max="1" width="16" customWidth="1"/>
    <col min="2" max="2" width="24" customWidth="1"/>
    <col min="3" max="3" width="48" customWidth="1"/>
    <col min="4" max="4" width="23" customWidth="1"/>
    <col min="5" max="5" width="3" customWidth="1"/>
    <col min="6" max="6" width="15" customWidth="1"/>
    <col min="7" max="7" width="21" customWidth="1"/>
    <col min="8" max="8" width="28" customWidth="1"/>
  </cols>
  <sheetData>
    <row r="1" ht="3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4" ht="24" customHeight="1" spans="1:8">
      <c r="A4" s="33" t="s">
        <v>2</v>
      </c>
      <c r="B4" s="33"/>
      <c r="C4" s="33"/>
      <c r="D4" s="33"/>
      <c r="E4" s="33"/>
      <c r="F4" s="33"/>
      <c r="G4" s="33"/>
      <c r="H4" s="33"/>
    </row>
    <row r="5" ht="34" customHeight="1" spans="1:8">
      <c r="A5" s="34" t="s">
        <v>3</v>
      </c>
      <c r="B5" s="35" t="s">
        <v>4</v>
      </c>
      <c r="C5" s="12" t="s">
        <v>5</v>
      </c>
      <c r="D5" s="12"/>
      <c r="E5" s="12"/>
      <c r="F5" s="12"/>
      <c r="G5" s="12"/>
      <c r="H5" s="12"/>
    </row>
    <row r="6" ht="34" customHeight="1" spans="1:8">
      <c r="A6" s="36" t="s">
        <v>6</v>
      </c>
      <c r="B6" s="37" t="s">
        <v>7</v>
      </c>
      <c r="C6" s="16" t="s">
        <v>8</v>
      </c>
      <c r="D6" s="16"/>
      <c r="E6" s="16"/>
      <c r="F6" s="16"/>
      <c r="G6" s="16"/>
      <c r="H6" s="16"/>
    </row>
    <row r="7" ht="34" customHeight="1" spans="1:8">
      <c r="A7" s="36" t="s">
        <v>9</v>
      </c>
      <c r="B7" s="37" t="s">
        <v>10</v>
      </c>
      <c r="C7" s="16" t="s">
        <v>11</v>
      </c>
      <c r="D7" s="16"/>
      <c r="E7" s="16"/>
      <c r="F7" s="16"/>
      <c r="G7" s="16"/>
      <c r="H7" s="16"/>
    </row>
    <row r="8" ht="34" customHeight="1" spans="1:8">
      <c r="A8" s="36" t="s">
        <v>12</v>
      </c>
      <c r="B8" s="37" t="s">
        <v>13</v>
      </c>
      <c r="C8" s="16" t="s">
        <v>14</v>
      </c>
      <c r="D8" s="16"/>
      <c r="E8" s="16"/>
      <c r="F8" s="16"/>
      <c r="G8" s="16"/>
      <c r="H8" s="16"/>
    </row>
    <row r="9" ht="34" customHeight="1" spans="1:8">
      <c r="A9" s="36" t="s">
        <v>15</v>
      </c>
      <c r="B9" s="37" t="s">
        <v>16</v>
      </c>
      <c r="C9" s="16" t="s">
        <v>17</v>
      </c>
      <c r="D9" s="16"/>
      <c r="E9" s="16"/>
      <c r="F9" s="16"/>
      <c r="G9" s="16"/>
      <c r="H9" s="16"/>
    </row>
    <row r="10" ht="34" customHeight="1" spans="1:8">
      <c r="A10" s="36" t="s">
        <v>18</v>
      </c>
      <c r="B10" s="37" t="s">
        <v>19</v>
      </c>
      <c r="C10" s="16" t="s">
        <v>20</v>
      </c>
      <c r="D10" s="16"/>
      <c r="E10" s="16"/>
      <c r="F10" s="16"/>
      <c r="G10" s="16"/>
      <c r="H10" s="16"/>
    </row>
    <row r="12" ht="24" customHeight="1" spans="1:8">
      <c r="A12" s="33" t="s">
        <v>21</v>
      </c>
      <c r="B12" s="33"/>
      <c r="C12" s="33"/>
      <c r="D12" s="33"/>
      <c r="F12" s="33" t="s">
        <v>22</v>
      </c>
      <c r="G12" s="33"/>
      <c r="H12" s="33"/>
    </row>
    <row r="13" ht="34" customHeight="1" spans="1:8">
      <c r="A13" s="9" t="s">
        <v>23</v>
      </c>
      <c r="B13" s="10" t="s">
        <v>24</v>
      </c>
      <c r="C13" s="10" t="s">
        <v>25</v>
      </c>
      <c r="D13" s="11" t="s">
        <v>26</v>
      </c>
      <c r="F13" s="9" t="s">
        <v>27</v>
      </c>
      <c r="G13" s="10" t="s">
        <v>26</v>
      </c>
      <c r="H13" s="11" t="s">
        <v>28</v>
      </c>
    </row>
    <row r="14" ht="31" spans="1:8">
      <c r="A14" s="35" t="s">
        <v>29</v>
      </c>
      <c r="B14" s="12" t="s">
        <v>30</v>
      </c>
      <c r="C14" s="12" t="s">
        <v>31</v>
      </c>
      <c r="D14" s="12" t="s">
        <v>32</v>
      </c>
      <c r="F14" s="15" t="s">
        <v>33</v>
      </c>
      <c r="G14" s="12" t="s">
        <v>34</v>
      </c>
      <c r="H14" s="12" t="s">
        <v>35</v>
      </c>
    </row>
    <row r="15" spans="1:8">
      <c r="A15" s="37" t="s">
        <v>36</v>
      </c>
      <c r="B15" s="16" t="s">
        <v>37</v>
      </c>
      <c r="C15" s="16" t="s">
        <v>38</v>
      </c>
      <c r="D15" s="16" t="s">
        <v>39</v>
      </c>
      <c r="F15" s="38" t="s">
        <v>40</v>
      </c>
      <c r="G15" s="16" t="s">
        <v>41</v>
      </c>
      <c r="H15" s="16" t="s">
        <v>42</v>
      </c>
    </row>
    <row r="16" spans="1:8">
      <c r="A16" s="37" t="s">
        <v>43</v>
      </c>
      <c r="B16" s="16" t="s">
        <v>44</v>
      </c>
      <c r="C16" s="16" t="s">
        <v>45</v>
      </c>
      <c r="D16" s="16" t="s">
        <v>46</v>
      </c>
      <c r="F16" s="39" t="s">
        <v>47</v>
      </c>
      <c r="G16" s="16" t="s">
        <v>48</v>
      </c>
      <c r="H16" s="16" t="s">
        <v>49</v>
      </c>
    </row>
    <row r="17" ht="31" spans="1:8">
      <c r="A17" s="37" t="s">
        <v>50</v>
      </c>
      <c r="B17" s="16" t="s">
        <v>51</v>
      </c>
      <c r="C17" s="16" t="s">
        <v>51</v>
      </c>
      <c r="D17" s="16" t="s">
        <v>52</v>
      </c>
      <c r="F17" s="40" t="s">
        <v>53</v>
      </c>
      <c r="G17" s="16" t="s">
        <v>54</v>
      </c>
      <c r="H17" s="16" t="s">
        <v>55</v>
      </c>
    </row>
    <row r="19" ht="24" customHeight="1" spans="1:8">
      <c r="A19" s="33" t="s">
        <v>56</v>
      </c>
      <c r="B19" s="33"/>
      <c r="C19" s="33"/>
      <c r="D19" s="33"/>
      <c r="E19" s="33"/>
      <c r="F19" s="33"/>
      <c r="G19" s="33"/>
      <c r="H19" s="33"/>
    </row>
    <row r="20" ht="42" customHeight="1" spans="1:8">
      <c r="A20" s="41" t="s">
        <v>57</v>
      </c>
      <c r="B20" s="12" t="s">
        <v>58</v>
      </c>
      <c r="C20" s="12"/>
      <c r="D20" s="12"/>
      <c r="E20" s="12"/>
      <c r="F20" s="12"/>
      <c r="G20" s="12"/>
      <c r="H20" s="12"/>
    </row>
    <row r="21" ht="42" customHeight="1" spans="1:8">
      <c r="A21" s="42" t="s">
        <v>57</v>
      </c>
      <c r="B21" s="16" t="s">
        <v>59</v>
      </c>
      <c r="C21" s="16"/>
      <c r="D21" s="16"/>
      <c r="E21" s="16"/>
      <c r="F21" s="16"/>
      <c r="G21" s="16"/>
      <c r="H21" s="16"/>
    </row>
    <row r="22" ht="42" customHeight="1" spans="1:8">
      <c r="A22" s="42" t="s">
        <v>57</v>
      </c>
      <c r="B22" s="16" t="s">
        <v>60</v>
      </c>
      <c r="C22" s="16"/>
      <c r="D22" s="16"/>
      <c r="E22" s="16"/>
      <c r="F22" s="16"/>
      <c r="G22" s="16"/>
      <c r="H22" s="16"/>
    </row>
    <row r="23" ht="42" customHeight="1" spans="1:8">
      <c r="A23" s="42" t="s">
        <v>57</v>
      </c>
      <c r="B23" s="16" t="s">
        <v>61</v>
      </c>
      <c r="C23" s="16"/>
      <c r="D23" s="16"/>
      <c r="E23" s="16"/>
      <c r="F23" s="16"/>
      <c r="G23" s="16"/>
      <c r="H23" s="16"/>
    </row>
  </sheetData>
  <mergeCells count="16">
    <mergeCell ref="A1:H1"/>
    <mergeCell ref="A2:H2"/>
    <mergeCell ref="A4:H4"/>
    <mergeCell ref="C5:H5"/>
    <mergeCell ref="C6:H6"/>
    <mergeCell ref="C7:H7"/>
    <mergeCell ref="C8:H8"/>
    <mergeCell ref="C9:H9"/>
    <mergeCell ref="C10:H10"/>
    <mergeCell ref="A12:D12"/>
    <mergeCell ref="F12:H12"/>
    <mergeCell ref="A19:H19"/>
    <mergeCell ref="B20:H20"/>
    <mergeCell ref="B21:H21"/>
    <mergeCell ref="B22:H22"/>
    <mergeCell ref="B23:H2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showGridLines="0" topLeftCell="A12" workbookViewId="0">
      <selection activeCell="A1" sqref="A1:L1"/>
    </sheetView>
  </sheetViews>
  <sheetFormatPr defaultColWidth="9" defaultRowHeight="16.8"/>
  <cols>
    <col min="1" max="1" width="22" customWidth="1"/>
    <col min="2" max="2" width="34" customWidth="1"/>
    <col min="3" max="3" width="9" customWidth="1"/>
    <col min="4" max="4" width="44" customWidth="1"/>
    <col min="5" max="5" width="13" customWidth="1"/>
    <col min="6" max="6" width="11" customWidth="1"/>
    <col min="7" max="7" width="15" customWidth="1"/>
    <col min="8" max="8" width="32" customWidth="1"/>
    <col min="9" max="9" width="34" customWidth="1"/>
    <col min="10" max="10" width="16" customWidth="1"/>
    <col min="11" max="11" width="13" customWidth="1"/>
    <col min="12" max="12" width="28" customWidth="1"/>
  </cols>
  <sheetData>
    <row r="1" ht="34" customHeight="1" spans="1:12">
      <c r="A1" s="1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 spans="1:12">
      <c r="A2" s="2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>
      <c r="A4" s="25" t="s">
        <v>64</v>
      </c>
      <c r="B4" s="25"/>
      <c r="C4" s="25" t="s">
        <v>24</v>
      </c>
      <c r="D4" s="25"/>
      <c r="E4" s="25" t="s">
        <v>65</v>
      </c>
      <c r="F4" s="25"/>
      <c r="G4" s="25" t="s">
        <v>25</v>
      </c>
      <c r="H4" s="25"/>
      <c r="I4" s="25" t="s">
        <v>66</v>
      </c>
      <c r="J4" s="25"/>
      <c r="K4" s="25" t="s">
        <v>67</v>
      </c>
      <c r="L4" s="25"/>
    </row>
    <row r="5" ht="17.6" spans="1:12">
      <c r="A5" s="26" t="str">
        <f>IF(COUNT(E9:E20)&lt;12,"",SUM(E9:E20))</f>
        <v/>
      </c>
      <c r="B5" s="26"/>
      <c r="C5" s="27" t="str">
        <f>IF(OR(COUNT(E9:E20)&lt;12,COUNTIF('Critical Pauses'!$C$7:$C$12,"Not Assessed")&gt;0),"INCOMPLETE",IF(COUNTIF('Critical Pauses'!$C$7:$C$12,"Open")&gt;0,"PAUSE",IF(A5&gt;=80,"ADVANCE TO PILOT",IF(A5&gt;=70,"REMEDIATE","DO NOT ADVANCE"))))</f>
        <v>INCOMPLETE</v>
      </c>
      <c r="D5" s="27"/>
      <c r="E5" s="26" t="str">
        <f>IF(COUNT(F9:F20)&lt;12,"",SUM(F9:F20))</f>
        <v/>
      </c>
      <c r="F5" s="26"/>
      <c r="G5" s="27" t="str">
        <f>IF(OR(COUNT(F9:F20)&lt;12,COUNTIF('Critical Pauses'!$C$7:$C$12,"Not Assessed")&gt;0),"INCOMPLETE",IF(COUNTIF('Critical Pauses'!$C$7:$C$12,"Open")&gt;0,"PAUSE",IF(E5&gt;=80,"ADVANCE TO SCALE",IF(E5&gt;=70,"REMEDIATE","DO NOT SCALE"))))</f>
        <v>INCOMPLETE</v>
      </c>
      <c r="H5" s="27"/>
      <c r="I5" s="26">
        <f>COUNTIF('Critical Pauses'!$C$7:$C$12,"Open")</f>
        <v>0</v>
      </c>
      <c r="J5" s="26"/>
      <c r="K5" s="27" t="str">
        <f>COUNT(E9:E20)&amp;"/12 preliminary; "&amp;COUNT(F9:F20)&amp;"/12 final"</f>
        <v>0/12 preliminary; 0/12 final</v>
      </c>
      <c r="L5" s="27"/>
    </row>
    <row r="6" spans="1:12">
      <c r="A6" s="8" t="s">
        <v>68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8" ht="34" customHeight="1" spans="1:12">
      <c r="A8" s="9" t="s">
        <v>69</v>
      </c>
      <c r="B8" s="10" t="s">
        <v>70</v>
      </c>
      <c r="C8" s="10" t="s">
        <v>71</v>
      </c>
      <c r="D8" s="10" t="s">
        <v>72</v>
      </c>
      <c r="E8" s="10" t="s">
        <v>64</v>
      </c>
      <c r="F8" s="10" t="s">
        <v>65</v>
      </c>
      <c r="G8" s="10" t="s">
        <v>73</v>
      </c>
      <c r="H8" s="10" t="s">
        <v>74</v>
      </c>
      <c r="I8" s="10" t="s">
        <v>75</v>
      </c>
      <c r="J8" s="10" t="s">
        <v>76</v>
      </c>
      <c r="K8" s="10" t="s">
        <v>77</v>
      </c>
      <c r="L8" s="11" t="s">
        <v>78</v>
      </c>
    </row>
    <row r="9" ht="56" customHeight="1" spans="1:12">
      <c r="A9" s="12" t="s">
        <v>79</v>
      </c>
      <c r="B9" s="12" t="s">
        <v>80</v>
      </c>
      <c r="C9" s="28">
        <v>5</v>
      </c>
      <c r="D9" s="12" t="s">
        <v>81</v>
      </c>
      <c r="E9" s="29"/>
      <c r="F9" s="29"/>
      <c r="G9" s="15" t="s">
        <v>82</v>
      </c>
      <c r="H9" s="15"/>
      <c r="I9" s="15"/>
      <c r="J9" s="15"/>
      <c r="K9" s="22"/>
      <c r="L9" s="15"/>
    </row>
    <row r="10" ht="56" customHeight="1" spans="1:12">
      <c r="A10" s="16" t="s">
        <v>79</v>
      </c>
      <c r="B10" s="16" t="s">
        <v>83</v>
      </c>
      <c r="C10" s="30">
        <v>7</v>
      </c>
      <c r="D10" s="16" t="s">
        <v>84</v>
      </c>
      <c r="E10" s="31"/>
      <c r="F10" s="31"/>
      <c r="G10" s="19" t="s">
        <v>82</v>
      </c>
      <c r="H10" s="19"/>
      <c r="I10" s="19"/>
      <c r="J10" s="19"/>
      <c r="K10" s="24"/>
      <c r="L10" s="19"/>
    </row>
    <row r="11" ht="56" customHeight="1" spans="1:12">
      <c r="A11" s="16" t="s">
        <v>79</v>
      </c>
      <c r="B11" s="16" t="s">
        <v>85</v>
      </c>
      <c r="C11" s="30">
        <v>8</v>
      </c>
      <c r="D11" s="16" t="s">
        <v>86</v>
      </c>
      <c r="E11" s="31"/>
      <c r="F11" s="31"/>
      <c r="G11" s="19" t="s">
        <v>82</v>
      </c>
      <c r="H11" s="19"/>
      <c r="I11" s="19"/>
      <c r="J11" s="19"/>
      <c r="K11" s="24"/>
      <c r="L11" s="19"/>
    </row>
    <row r="12" ht="56" customHeight="1" spans="1:12">
      <c r="A12" s="16" t="s">
        <v>87</v>
      </c>
      <c r="B12" s="16" t="s">
        <v>88</v>
      </c>
      <c r="C12" s="30">
        <v>12</v>
      </c>
      <c r="D12" s="16" t="s">
        <v>89</v>
      </c>
      <c r="E12" s="31"/>
      <c r="F12" s="31"/>
      <c r="G12" s="19" t="s">
        <v>82</v>
      </c>
      <c r="H12" s="19"/>
      <c r="I12" s="19"/>
      <c r="J12" s="19"/>
      <c r="K12" s="24"/>
      <c r="L12" s="19"/>
    </row>
    <row r="13" ht="56" customHeight="1" spans="1:12">
      <c r="A13" s="16" t="s">
        <v>87</v>
      </c>
      <c r="B13" s="16" t="s">
        <v>90</v>
      </c>
      <c r="C13" s="30">
        <v>13</v>
      </c>
      <c r="D13" s="16" t="s">
        <v>91</v>
      </c>
      <c r="E13" s="31"/>
      <c r="F13" s="31"/>
      <c r="G13" s="19" t="s">
        <v>82</v>
      </c>
      <c r="H13" s="19"/>
      <c r="I13" s="19"/>
      <c r="J13" s="19"/>
      <c r="K13" s="24"/>
      <c r="L13" s="19"/>
    </row>
    <row r="14" ht="56" customHeight="1" spans="1:12">
      <c r="A14" s="16" t="s">
        <v>92</v>
      </c>
      <c r="B14" s="16" t="s">
        <v>93</v>
      </c>
      <c r="C14" s="30">
        <v>8</v>
      </c>
      <c r="D14" s="16" t="s">
        <v>94</v>
      </c>
      <c r="E14" s="31"/>
      <c r="F14" s="31"/>
      <c r="G14" s="19" t="s">
        <v>82</v>
      </c>
      <c r="H14" s="19"/>
      <c r="I14" s="19"/>
      <c r="J14" s="19"/>
      <c r="K14" s="24"/>
      <c r="L14" s="19"/>
    </row>
    <row r="15" ht="56" customHeight="1" spans="1:12">
      <c r="A15" s="16" t="s">
        <v>92</v>
      </c>
      <c r="B15" s="16" t="s">
        <v>95</v>
      </c>
      <c r="C15" s="30">
        <v>7</v>
      </c>
      <c r="D15" s="16" t="s">
        <v>96</v>
      </c>
      <c r="E15" s="31"/>
      <c r="F15" s="31"/>
      <c r="G15" s="19" t="s">
        <v>82</v>
      </c>
      <c r="H15" s="19"/>
      <c r="I15" s="19"/>
      <c r="J15" s="19"/>
      <c r="K15" s="24"/>
      <c r="L15" s="19"/>
    </row>
    <row r="16" ht="56" customHeight="1" spans="1:12">
      <c r="A16" s="16" t="s">
        <v>92</v>
      </c>
      <c r="B16" s="16" t="s">
        <v>97</v>
      </c>
      <c r="C16" s="30">
        <v>10</v>
      </c>
      <c r="D16" s="16" t="s">
        <v>98</v>
      </c>
      <c r="E16" s="31"/>
      <c r="F16" s="31"/>
      <c r="G16" s="19" t="s">
        <v>82</v>
      </c>
      <c r="H16" s="19"/>
      <c r="I16" s="19"/>
      <c r="J16" s="19"/>
      <c r="K16" s="24"/>
      <c r="L16" s="19"/>
    </row>
    <row r="17" ht="56" customHeight="1" spans="1:12">
      <c r="A17" s="16" t="s">
        <v>92</v>
      </c>
      <c r="B17" s="16" t="s">
        <v>99</v>
      </c>
      <c r="C17" s="30">
        <v>10</v>
      </c>
      <c r="D17" s="16" t="s">
        <v>100</v>
      </c>
      <c r="E17" s="31"/>
      <c r="F17" s="31"/>
      <c r="G17" s="19" t="s">
        <v>82</v>
      </c>
      <c r="H17" s="19"/>
      <c r="I17" s="19"/>
      <c r="J17" s="19"/>
      <c r="K17" s="24"/>
      <c r="L17" s="19"/>
    </row>
    <row r="18" ht="56" customHeight="1" spans="1:12">
      <c r="A18" s="16" t="s">
        <v>101</v>
      </c>
      <c r="B18" s="16" t="s">
        <v>102</v>
      </c>
      <c r="C18" s="30">
        <v>7</v>
      </c>
      <c r="D18" s="16" t="s">
        <v>103</v>
      </c>
      <c r="E18" s="31"/>
      <c r="F18" s="31"/>
      <c r="G18" s="19" t="s">
        <v>82</v>
      </c>
      <c r="H18" s="19"/>
      <c r="I18" s="19"/>
      <c r="J18" s="19"/>
      <c r="K18" s="24"/>
      <c r="L18" s="19"/>
    </row>
    <row r="19" ht="56" customHeight="1" spans="1:12">
      <c r="A19" s="16" t="s">
        <v>101</v>
      </c>
      <c r="B19" s="16" t="s">
        <v>104</v>
      </c>
      <c r="C19" s="30">
        <v>5</v>
      </c>
      <c r="D19" s="16" t="s">
        <v>105</v>
      </c>
      <c r="E19" s="31"/>
      <c r="F19" s="31"/>
      <c r="G19" s="19" t="s">
        <v>82</v>
      </c>
      <c r="H19" s="19"/>
      <c r="I19" s="19"/>
      <c r="J19" s="19"/>
      <c r="K19" s="24"/>
      <c r="L19" s="19"/>
    </row>
    <row r="20" ht="56" customHeight="1" spans="1:12">
      <c r="A20" s="16" t="s">
        <v>101</v>
      </c>
      <c r="B20" s="16" t="s">
        <v>106</v>
      </c>
      <c r="C20" s="30">
        <v>8</v>
      </c>
      <c r="D20" s="16" t="s">
        <v>107</v>
      </c>
      <c r="E20" s="31"/>
      <c r="F20" s="31"/>
      <c r="G20" s="19" t="s">
        <v>82</v>
      </c>
      <c r="H20" s="19"/>
      <c r="I20" s="19"/>
      <c r="J20" s="19"/>
      <c r="K20" s="24"/>
      <c r="L20" s="19"/>
    </row>
    <row r="21" ht="17.55" spans="1:12">
      <c r="A21" s="32" t="s">
        <v>108</v>
      </c>
      <c r="B21" s="32"/>
      <c r="C21" s="32">
        <f>SUM(C9:C20)</f>
        <v>100</v>
      </c>
      <c r="D21" s="32"/>
      <c r="E21" s="32">
        <f>SUM(E9:E20)</f>
        <v>0</v>
      </c>
      <c r="F21" s="32">
        <f>SUM(F9:F20)</f>
        <v>0</v>
      </c>
      <c r="G21" s="32"/>
      <c r="H21" s="32"/>
      <c r="I21" s="32"/>
      <c r="J21" s="32"/>
      <c r="K21" s="32"/>
      <c r="L21" s="32"/>
    </row>
    <row r="22" ht="17.55"/>
  </sheetData>
  <mergeCells count="15">
    <mergeCell ref="A1:L1"/>
    <mergeCell ref="A2:L2"/>
    <mergeCell ref="A4:B4"/>
    <mergeCell ref="C4:D4"/>
    <mergeCell ref="E4:F4"/>
    <mergeCell ref="G4:H4"/>
    <mergeCell ref="I4:J4"/>
    <mergeCell ref="K4:L4"/>
    <mergeCell ref="A5:B5"/>
    <mergeCell ref="C5:D5"/>
    <mergeCell ref="E5:F5"/>
    <mergeCell ref="G5:H5"/>
    <mergeCell ref="I5:J5"/>
    <mergeCell ref="K5:L5"/>
    <mergeCell ref="A6:L6"/>
  </mergeCells>
  <conditionalFormatting sqref="C5:D5">
    <cfRule type="containsText" dxfId="0" priority="1" operator="between" text="ADVANCE">
      <formula>NOT(ISERROR(SEARCH("ADVANCE",C5)))</formula>
    </cfRule>
    <cfRule type="containsText" dxfId="1" priority="2" operator="between" text="REMEDIATE">
      <formula>NOT(ISERROR(SEARCH("REMEDIATE",C5)))</formula>
    </cfRule>
    <cfRule type="containsText" dxfId="2" priority="3" operator="between" text="PAUSE">
      <formula>NOT(ISERROR(SEARCH("PAUSE",C5)))</formula>
    </cfRule>
    <cfRule type="containsText" dxfId="2" priority="4" operator="between" text="DO NOT">
      <formula>NOT(ISERROR(SEARCH("DO NOT",C5)))</formula>
    </cfRule>
    <cfRule type="containsText" dxfId="3" priority="5" operator="between" text="INCOMPLETE">
      <formula>NOT(ISERROR(SEARCH("INCOMPLETE",C5)))</formula>
    </cfRule>
  </conditionalFormatting>
  <conditionalFormatting sqref="G5:H5">
    <cfRule type="containsText" dxfId="0" priority="6" operator="between" text="ADVANCE">
      <formula>NOT(ISERROR(SEARCH("ADVANCE",G5)))</formula>
    </cfRule>
    <cfRule type="containsText" dxfId="1" priority="7" operator="between" text="REMEDIATE">
      <formula>NOT(ISERROR(SEARCH("REMEDIATE",G5)))</formula>
    </cfRule>
    <cfRule type="containsText" dxfId="2" priority="8" operator="between" text="PAUSE">
      <formula>NOT(ISERROR(SEARCH("PAUSE",G5)))</formula>
    </cfRule>
    <cfRule type="containsText" dxfId="2" priority="9" operator="between" text="DO NOT">
      <formula>NOT(ISERROR(SEARCH("DO NOT",G5)))</formula>
    </cfRule>
    <cfRule type="containsText" dxfId="3" priority="10" operator="between" text="INCOMPLETE">
      <formula>NOT(ISERROR(SEARCH("INCOMPLETE",G5)))</formula>
    </cfRule>
  </conditionalFormatting>
  <conditionalFormatting sqref="E9:E20">
    <cfRule type="expression" dxfId="2" priority="11">
      <formula>OR(E9&lt;0,E9&gt;$C9)</formula>
    </cfRule>
  </conditionalFormatting>
  <conditionalFormatting sqref="F9:F20">
    <cfRule type="expression" dxfId="2" priority="12">
      <formula>OR(F9&lt;0,F9&gt;$C9)</formula>
    </cfRule>
  </conditionalFormatting>
  <conditionalFormatting sqref="G9:G20">
    <cfRule type="containsText" dxfId="4" priority="13" operator="between" text="Verified">
      <formula>NOT(ISERROR(SEARCH("Verified",G9)))</formula>
    </cfRule>
    <cfRule type="containsText" dxfId="5" priority="14" operator="between" text="Rejected">
      <formula>NOT(ISERROR(SEARCH("Rejected",G9)))</formula>
    </cfRule>
  </conditionalFormatting>
  <dataValidations count="7">
    <dataValidation type="whole" operator="between" sqref="E9:F9 E19:F19">
      <formula1>0</formula1>
      <formula2>5</formula2>
    </dataValidation>
    <dataValidation type="whole" operator="between" sqref="E10:F10 E15:F15 E18:F18">
      <formula1>0</formula1>
      <formula2>7</formula2>
    </dataValidation>
    <dataValidation type="whole" operator="between" sqref="E11:F11 E14:F14 E20:F20">
      <formula1>0</formula1>
      <formula2>8</formula2>
    </dataValidation>
    <dataValidation type="whole" operator="between" sqref="E12:F12">
      <formula1>0</formula1>
      <formula2>12</formula2>
    </dataValidation>
    <dataValidation type="whole" operator="between" sqref="E13:F13">
      <formula1>0</formula1>
      <formula2>13</formula2>
    </dataValidation>
    <dataValidation type="whole" operator="between" sqref="E16:F16 E17:F17">
      <formula1>0</formula1>
      <formula2>10</formula2>
    </dataValidation>
    <dataValidation type="list" sqref="G9:G20">
      <formula1>"Not Requested,Requested,Received,Verified,Rejected,Not Applicable"</formula1>
    </dataValidation>
  </dataValidations>
  <pageMargins left="0.7" right="0.7" top="0.75" bottom="0.75" header="0.3" footer="0.3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showGridLines="0" workbookViewId="0">
      <selection activeCell="A1" sqref="A1:I1"/>
    </sheetView>
  </sheetViews>
  <sheetFormatPr defaultColWidth="9" defaultRowHeight="16.8"/>
  <cols>
    <col min="1" max="1" width="16" customWidth="1"/>
    <col min="2" max="2" width="62" customWidth="1"/>
    <col min="3" max="3" width="16" customWidth="1"/>
    <col min="4" max="4" width="13" customWidth="1"/>
    <col min="5" max="5" width="32" customWidth="1"/>
    <col min="6" max="6" width="36" customWidth="1"/>
    <col min="7" max="7" width="16" customWidth="1"/>
    <col min="8" max="8" width="13" customWidth="1"/>
    <col min="9" max="9" width="28" customWidth="1"/>
  </cols>
  <sheetData>
    <row r="1" ht="34" customHeight="1" spans="1:9">
      <c r="A1" s="1" t="s">
        <v>109</v>
      </c>
      <c r="B1" s="1"/>
      <c r="C1" s="1"/>
      <c r="D1" s="1"/>
      <c r="E1" s="1"/>
      <c r="F1" s="1"/>
      <c r="G1" s="1"/>
      <c r="H1" s="1"/>
      <c r="I1" s="1"/>
    </row>
    <row r="2" ht="30" customHeight="1" spans="1:9">
      <c r="A2" s="2" t="s">
        <v>110</v>
      </c>
      <c r="B2" s="2"/>
      <c r="C2" s="2"/>
      <c r="D2" s="2"/>
      <c r="E2" s="2"/>
      <c r="F2" s="2"/>
      <c r="G2" s="2"/>
      <c r="H2" s="2"/>
      <c r="I2" s="2"/>
    </row>
    <row r="4" spans="1:9">
      <c r="A4" s="20" t="s">
        <v>111</v>
      </c>
      <c r="B4" s="20" t="str">
        <f>IF(COUNTIF(C7:C12,"Open")&gt;0,"PAUSE",IF(COUNTIF(C7:C12,"Not Assessed")&gt;0,"INCOMPLETE","CLEAR"))</f>
        <v>INCOMPLETE</v>
      </c>
      <c r="C4" s="20" t="s">
        <v>112</v>
      </c>
      <c r="D4" s="20">
        <f>COUNTIF(C7:C12,"Not Assessed")</f>
        <v>6</v>
      </c>
      <c r="E4" s="20" t="s">
        <v>113</v>
      </c>
      <c r="F4" s="20">
        <f>COUNTIF(C7:C12,"Open")</f>
        <v>0</v>
      </c>
      <c r="G4" s="20" t="s">
        <v>114</v>
      </c>
      <c r="H4" s="20">
        <f>COUNTIF(C7:C12,"Resolved")</f>
        <v>0</v>
      </c>
      <c r="I4" s="20"/>
    </row>
    <row r="6" ht="34" customHeight="1" spans="1:9">
      <c r="A6" s="9" t="s">
        <v>115</v>
      </c>
      <c r="B6" s="10" t="s">
        <v>116</v>
      </c>
      <c r="C6" s="10" t="s">
        <v>117</v>
      </c>
      <c r="D6" s="10" t="s">
        <v>118</v>
      </c>
      <c r="E6" s="10" t="s">
        <v>119</v>
      </c>
      <c r="F6" s="10" t="s">
        <v>120</v>
      </c>
      <c r="G6" s="10" t="s">
        <v>76</v>
      </c>
      <c r="H6" s="10" t="s">
        <v>77</v>
      </c>
      <c r="I6" s="11" t="s">
        <v>78</v>
      </c>
    </row>
    <row r="7" ht="58" customHeight="1" spans="1:9">
      <c r="A7" s="21" t="s">
        <v>121</v>
      </c>
      <c r="B7" s="12" t="s">
        <v>122</v>
      </c>
      <c r="C7" s="15" t="s">
        <v>123</v>
      </c>
      <c r="D7" s="15" t="s">
        <v>124</v>
      </c>
      <c r="E7" s="15"/>
      <c r="F7" s="15"/>
      <c r="G7" s="15"/>
      <c r="H7" s="22"/>
      <c r="I7" s="15"/>
    </row>
    <row r="8" ht="58" customHeight="1" spans="1:9">
      <c r="A8" s="23" t="s">
        <v>125</v>
      </c>
      <c r="B8" s="16" t="s">
        <v>126</v>
      </c>
      <c r="C8" s="19" t="s">
        <v>123</v>
      </c>
      <c r="D8" s="19" t="s">
        <v>124</v>
      </c>
      <c r="E8" s="19"/>
      <c r="F8" s="19"/>
      <c r="G8" s="19"/>
      <c r="H8" s="24"/>
      <c r="I8" s="19"/>
    </row>
    <row r="9" ht="58" customHeight="1" spans="1:9">
      <c r="A9" s="23" t="s">
        <v>127</v>
      </c>
      <c r="B9" s="16" t="s">
        <v>128</v>
      </c>
      <c r="C9" s="19" t="s">
        <v>123</v>
      </c>
      <c r="D9" s="19" t="s">
        <v>124</v>
      </c>
      <c r="E9" s="19"/>
      <c r="F9" s="19"/>
      <c r="G9" s="19"/>
      <c r="H9" s="24"/>
      <c r="I9" s="19"/>
    </row>
    <row r="10" ht="58" customHeight="1" spans="1:9">
      <c r="A10" s="23" t="s">
        <v>129</v>
      </c>
      <c r="B10" s="16" t="s">
        <v>130</v>
      </c>
      <c r="C10" s="19" t="s">
        <v>123</v>
      </c>
      <c r="D10" s="19" t="s">
        <v>124</v>
      </c>
      <c r="E10" s="19"/>
      <c r="F10" s="19"/>
      <c r="G10" s="19"/>
      <c r="H10" s="24"/>
      <c r="I10" s="19"/>
    </row>
    <row r="11" ht="58" customHeight="1" spans="1:9">
      <c r="A11" s="23" t="s">
        <v>131</v>
      </c>
      <c r="B11" s="16" t="s">
        <v>132</v>
      </c>
      <c r="C11" s="19" t="s">
        <v>123</v>
      </c>
      <c r="D11" s="19" t="s">
        <v>124</v>
      </c>
      <c r="E11" s="19"/>
      <c r="F11" s="19"/>
      <c r="G11" s="19"/>
      <c r="H11" s="24"/>
      <c r="I11" s="19"/>
    </row>
    <row r="12" ht="58" customHeight="1" spans="1:9">
      <c r="A12" s="23" t="s">
        <v>133</v>
      </c>
      <c r="B12" s="16" t="s">
        <v>134</v>
      </c>
      <c r="C12" s="19" t="s">
        <v>123</v>
      </c>
      <c r="D12" s="19" t="s">
        <v>124</v>
      </c>
      <c r="E12" s="19"/>
      <c r="F12" s="19"/>
      <c r="G12" s="19"/>
      <c r="H12" s="24"/>
      <c r="I12" s="19"/>
    </row>
  </sheetData>
  <mergeCells count="2">
    <mergeCell ref="A1:I1"/>
    <mergeCell ref="A2:I2"/>
  </mergeCells>
  <conditionalFormatting sqref="B4">
    <cfRule type="containsText" dxfId="0" priority="1" operator="between" text="ADVANCE">
      <formula>NOT(ISERROR(SEARCH("ADVANCE",B4)))</formula>
    </cfRule>
    <cfRule type="containsText" dxfId="1" priority="2" operator="between" text="REMEDIATE">
      <formula>NOT(ISERROR(SEARCH("REMEDIATE",B4)))</formula>
    </cfRule>
    <cfRule type="containsText" dxfId="2" priority="3" operator="between" text="PAUSE">
      <formula>NOT(ISERROR(SEARCH("PAUSE",B4)))</formula>
    </cfRule>
    <cfRule type="containsText" dxfId="2" priority="4" operator="between" text="DO NOT">
      <formula>NOT(ISERROR(SEARCH("DO NOT",B4)))</formula>
    </cfRule>
    <cfRule type="containsText" dxfId="3" priority="5" operator="between" text="INCOMPLETE">
      <formula>NOT(ISERROR(SEARCH("INCOMPLETE",B4)))</formula>
    </cfRule>
  </conditionalFormatting>
  <conditionalFormatting sqref="C7:C12">
    <cfRule type="containsText" dxfId="4" priority="6" operator="between" text="Clear">
      <formula>NOT(ISERROR(SEARCH("Clear",C7)))</formula>
    </cfRule>
    <cfRule type="containsText" dxfId="2" priority="7" operator="between" text="Open">
      <formula>NOT(ISERROR(SEARCH("Open",C7)))</formula>
    </cfRule>
    <cfRule type="containsText" dxfId="6" priority="8" operator="between" text="Resolved">
      <formula>NOT(ISERROR(SEARCH("Resolved",C7)))</formula>
    </cfRule>
  </conditionalFormatting>
  <dataValidations count="2">
    <dataValidation type="list" sqref="C7:C12">
      <formula1>"Not Assessed,Clear,Open,Resolved,Not Applicable"</formula1>
    </dataValidation>
    <dataValidation type="list" sqref="D7:D12">
      <formula1>"Preliminary,Final,Both"</formula1>
    </dataValidation>
  </dataValidations>
  <pageMargins left="0.7" right="0.7" top="0.75" bottom="0.75" header="0.3" footer="0.3"/>
  <headerFooter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showGridLines="0" workbookViewId="0">
      <selection activeCell="A1" sqref="A1:M1"/>
    </sheetView>
  </sheetViews>
  <sheetFormatPr defaultColWidth="9" defaultRowHeight="16.8"/>
  <cols>
    <col min="1" max="1" width="7" customWidth="1"/>
    <col min="2" max="2" width="22" customWidth="1"/>
    <col min="3" max="3" width="48" customWidth="1"/>
    <col min="4" max="4" width="11" customWidth="1"/>
    <col min="5" max="5" width="13" customWidth="1"/>
    <col min="6" max="6" width="15" customWidth="1"/>
    <col min="7" max="7" width="30" customWidth="1"/>
    <col min="8" max="8" width="25" customWidth="1"/>
    <col min="9" max="9" width="14" customWidth="1"/>
    <col min="10" max="10" width="16" customWidth="1"/>
    <col min="11" max="11" width="30" customWidth="1"/>
    <col min="12" max="12" width="34" customWidth="1"/>
    <col min="13" max="13" width="22" customWidth="1"/>
  </cols>
  <sheetData>
    <row r="1" ht="34" customHeight="1" spans="1:13">
      <c r="A1" s="1" t="s">
        <v>135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0" customHeight="1" spans="1:13">
      <c r="A2" s="2" t="s">
        <v>136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spans="1:13">
      <c r="A4" s="20" t="s">
        <v>137</v>
      </c>
      <c r="B4" s="20">
        <f>COUNTIF(F8:F31,"Verified")</f>
        <v>0</v>
      </c>
      <c r="C4" s="20" t="s">
        <v>138</v>
      </c>
      <c r="D4" s="20">
        <f>COUNTIF(F8:F31,"Requested")+COUNTIF(F8:F31,"Received")</f>
        <v>0</v>
      </c>
      <c r="E4" s="20" t="s">
        <v>139</v>
      </c>
      <c r="F4" s="20">
        <f>COUNTIF(F8:F31,"Rejected")</f>
        <v>0</v>
      </c>
      <c r="G4" s="20" t="s">
        <v>140</v>
      </c>
      <c r="H4" s="20">
        <f>COUNTA(C8:C31)</f>
        <v>24</v>
      </c>
    </row>
    <row r="7" ht="34" customHeight="1" spans="1:13">
      <c r="A7" s="9" t="s">
        <v>141</v>
      </c>
      <c r="B7" s="10" t="s">
        <v>69</v>
      </c>
      <c r="C7" s="10" t="s">
        <v>142</v>
      </c>
      <c r="D7" s="10" t="s">
        <v>143</v>
      </c>
      <c r="E7" s="10" t="s">
        <v>118</v>
      </c>
      <c r="F7" s="10" t="s">
        <v>117</v>
      </c>
      <c r="G7" s="10" t="s">
        <v>144</v>
      </c>
      <c r="H7" s="10" t="s">
        <v>145</v>
      </c>
      <c r="I7" s="10" t="s">
        <v>146</v>
      </c>
      <c r="J7" s="10" t="s">
        <v>147</v>
      </c>
      <c r="K7" s="10" t="s">
        <v>148</v>
      </c>
      <c r="L7" s="10" t="s">
        <v>120</v>
      </c>
      <c r="M7" s="11" t="s">
        <v>149</v>
      </c>
    </row>
    <row r="8" ht="48" customHeight="1" spans="1:13">
      <c r="A8" s="21">
        <v>1</v>
      </c>
      <c r="B8" s="12" t="s">
        <v>79</v>
      </c>
      <c r="C8" s="12" t="s">
        <v>150</v>
      </c>
      <c r="D8" s="15" t="s">
        <v>151</v>
      </c>
      <c r="E8" s="15" t="s">
        <v>152</v>
      </c>
      <c r="F8" s="15" t="s">
        <v>82</v>
      </c>
      <c r="G8" s="15"/>
      <c r="H8" s="15"/>
      <c r="I8" s="22"/>
      <c r="J8" s="15"/>
      <c r="K8" s="15"/>
      <c r="L8" s="15"/>
      <c r="M8" s="15"/>
    </row>
    <row r="9" ht="48" customHeight="1" spans="1:13">
      <c r="A9" s="23">
        <v>1</v>
      </c>
      <c r="B9" s="16" t="s">
        <v>79</v>
      </c>
      <c r="C9" s="16" t="s">
        <v>153</v>
      </c>
      <c r="D9" s="19" t="s">
        <v>151</v>
      </c>
      <c r="E9" s="19" t="s">
        <v>152</v>
      </c>
      <c r="F9" s="19" t="s">
        <v>82</v>
      </c>
      <c r="G9" s="19"/>
      <c r="H9" s="19"/>
      <c r="I9" s="24"/>
      <c r="J9" s="19"/>
      <c r="K9" s="19"/>
      <c r="L9" s="19"/>
      <c r="M9" s="19"/>
    </row>
    <row r="10" ht="48" customHeight="1" spans="1:13">
      <c r="A10" s="23">
        <v>2</v>
      </c>
      <c r="B10" s="16" t="s">
        <v>79</v>
      </c>
      <c r="C10" s="16" t="s">
        <v>154</v>
      </c>
      <c r="D10" s="19" t="s">
        <v>151</v>
      </c>
      <c r="E10" s="19" t="s">
        <v>152</v>
      </c>
      <c r="F10" s="19" t="s">
        <v>82</v>
      </c>
      <c r="G10" s="19"/>
      <c r="H10" s="19"/>
      <c r="I10" s="24"/>
      <c r="J10" s="19"/>
      <c r="K10" s="19"/>
      <c r="L10" s="19"/>
      <c r="M10" s="19"/>
    </row>
    <row r="11" ht="48" customHeight="1" spans="1:13">
      <c r="A11" s="23">
        <v>2</v>
      </c>
      <c r="B11" s="16" t="s">
        <v>79</v>
      </c>
      <c r="C11" s="16" t="s">
        <v>155</v>
      </c>
      <c r="D11" s="19" t="s">
        <v>151</v>
      </c>
      <c r="E11" s="19" t="s">
        <v>152</v>
      </c>
      <c r="F11" s="19" t="s">
        <v>82</v>
      </c>
      <c r="G11" s="19"/>
      <c r="H11" s="19"/>
      <c r="I11" s="24"/>
      <c r="J11" s="19"/>
      <c r="K11" s="19"/>
      <c r="L11" s="19"/>
      <c r="M11" s="19"/>
    </row>
    <row r="12" ht="48" customHeight="1" spans="1:13">
      <c r="A12" s="23">
        <v>3</v>
      </c>
      <c r="B12" s="16" t="s">
        <v>79</v>
      </c>
      <c r="C12" s="16" t="s">
        <v>156</v>
      </c>
      <c r="D12" s="19" t="s">
        <v>151</v>
      </c>
      <c r="E12" s="19" t="s">
        <v>152</v>
      </c>
      <c r="F12" s="19" t="s">
        <v>82</v>
      </c>
      <c r="G12" s="19"/>
      <c r="H12" s="19"/>
      <c r="I12" s="24"/>
      <c r="J12" s="19"/>
      <c r="K12" s="19"/>
      <c r="L12" s="19"/>
      <c r="M12" s="19"/>
    </row>
    <row r="13" ht="48" customHeight="1" spans="1:13">
      <c r="A13" s="23">
        <v>3</v>
      </c>
      <c r="B13" s="16" t="s">
        <v>79</v>
      </c>
      <c r="C13" s="16" t="s">
        <v>157</v>
      </c>
      <c r="D13" s="19" t="s">
        <v>151</v>
      </c>
      <c r="E13" s="19" t="s">
        <v>124</v>
      </c>
      <c r="F13" s="19" t="s">
        <v>82</v>
      </c>
      <c r="G13" s="19"/>
      <c r="H13" s="19"/>
      <c r="I13" s="24"/>
      <c r="J13" s="19"/>
      <c r="K13" s="19"/>
      <c r="L13" s="19"/>
      <c r="M13" s="19"/>
    </row>
    <row r="14" ht="48" customHeight="1" spans="1:13">
      <c r="A14" s="23">
        <v>4</v>
      </c>
      <c r="B14" s="16" t="s">
        <v>87</v>
      </c>
      <c r="C14" s="16" t="s">
        <v>158</v>
      </c>
      <c r="D14" s="19" t="s">
        <v>151</v>
      </c>
      <c r="E14" s="19" t="s">
        <v>152</v>
      </c>
      <c r="F14" s="19" t="s">
        <v>82</v>
      </c>
      <c r="G14" s="19"/>
      <c r="H14" s="19"/>
      <c r="I14" s="24"/>
      <c r="J14" s="19"/>
      <c r="K14" s="19"/>
      <c r="L14" s="19"/>
      <c r="M14" s="19"/>
    </row>
    <row r="15" ht="48" customHeight="1" spans="1:13">
      <c r="A15" s="23">
        <v>4</v>
      </c>
      <c r="B15" s="16" t="s">
        <v>87</v>
      </c>
      <c r="C15" s="16" t="s">
        <v>159</v>
      </c>
      <c r="D15" s="19" t="s">
        <v>151</v>
      </c>
      <c r="E15" s="19" t="s">
        <v>152</v>
      </c>
      <c r="F15" s="19" t="s">
        <v>82</v>
      </c>
      <c r="G15" s="19"/>
      <c r="H15" s="19"/>
      <c r="I15" s="24"/>
      <c r="J15" s="19"/>
      <c r="K15" s="19"/>
      <c r="L15" s="19"/>
      <c r="M15" s="19"/>
    </row>
    <row r="16" ht="48" customHeight="1" spans="1:13">
      <c r="A16" s="23">
        <v>4</v>
      </c>
      <c r="B16" s="16" t="s">
        <v>87</v>
      </c>
      <c r="C16" s="16" t="s">
        <v>160</v>
      </c>
      <c r="D16" s="19" t="s">
        <v>151</v>
      </c>
      <c r="E16" s="19" t="s">
        <v>152</v>
      </c>
      <c r="F16" s="19" t="s">
        <v>82</v>
      </c>
      <c r="G16" s="19"/>
      <c r="H16" s="19"/>
      <c r="I16" s="24"/>
      <c r="J16" s="19"/>
      <c r="K16" s="19"/>
      <c r="L16" s="19"/>
      <c r="M16" s="19"/>
    </row>
    <row r="17" ht="48" customHeight="1" spans="1:13">
      <c r="A17" s="23">
        <v>5</v>
      </c>
      <c r="B17" s="16" t="s">
        <v>87</v>
      </c>
      <c r="C17" s="16" t="s">
        <v>161</v>
      </c>
      <c r="D17" s="19" t="s">
        <v>151</v>
      </c>
      <c r="E17" s="19" t="s">
        <v>152</v>
      </c>
      <c r="F17" s="19" t="s">
        <v>82</v>
      </c>
      <c r="G17" s="19"/>
      <c r="H17" s="19"/>
      <c r="I17" s="24"/>
      <c r="J17" s="19"/>
      <c r="K17" s="19"/>
      <c r="L17" s="19"/>
      <c r="M17" s="19"/>
    </row>
    <row r="18" ht="48" customHeight="1" spans="1:13">
      <c r="A18" s="23">
        <v>5</v>
      </c>
      <c r="B18" s="16" t="s">
        <v>87</v>
      </c>
      <c r="C18" s="16" t="s">
        <v>162</v>
      </c>
      <c r="D18" s="19" t="s">
        <v>151</v>
      </c>
      <c r="E18" s="19" t="s">
        <v>124</v>
      </c>
      <c r="F18" s="19" t="s">
        <v>82</v>
      </c>
      <c r="G18" s="19"/>
      <c r="H18" s="19"/>
      <c r="I18" s="24"/>
      <c r="J18" s="19"/>
      <c r="K18" s="19"/>
      <c r="L18" s="19"/>
      <c r="M18" s="19"/>
    </row>
    <row r="19" ht="48" customHeight="1" spans="1:13">
      <c r="A19" s="23">
        <v>6</v>
      </c>
      <c r="B19" s="16" t="s">
        <v>92</v>
      </c>
      <c r="C19" s="16" t="s">
        <v>163</v>
      </c>
      <c r="D19" s="19" t="s">
        <v>151</v>
      </c>
      <c r="E19" s="19" t="s">
        <v>152</v>
      </c>
      <c r="F19" s="19" t="s">
        <v>82</v>
      </c>
      <c r="G19" s="19"/>
      <c r="H19" s="19"/>
      <c r="I19" s="24"/>
      <c r="J19" s="19"/>
      <c r="K19" s="19"/>
      <c r="L19" s="19"/>
      <c r="M19" s="19"/>
    </row>
    <row r="20" ht="48" customHeight="1" spans="1:13">
      <c r="A20" s="23">
        <v>6</v>
      </c>
      <c r="B20" s="16" t="s">
        <v>92</v>
      </c>
      <c r="C20" s="16" t="s">
        <v>164</v>
      </c>
      <c r="D20" s="19" t="s">
        <v>151</v>
      </c>
      <c r="E20" s="19" t="s">
        <v>124</v>
      </c>
      <c r="F20" s="19" t="s">
        <v>82</v>
      </c>
      <c r="G20" s="19"/>
      <c r="H20" s="19"/>
      <c r="I20" s="24"/>
      <c r="J20" s="19"/>
      <c r="K20" s="19"/>
      <c r="L20" s="19"/>
      <c r="M20" s="19"/>
    </row>
    <row r="21" ht="48" customHeight="1" spans="1:13">
      <c r="A21" s="23">
        <v>7</v>
      </c>
      <c r="B21" s="16" t="s">
        <v>92</v>
      </c>
      <c r="C21" s="16" t="s">
        <v>165</v>
      </c>
      <c r="D21" s="19" t="s">
        <v>151</v>
      </c>
      <c r="E21" s="19" t="s">
        <v>152</v>
      </c>
      <c r="F21" s="19" t="s">
        <v>82</v>
      </c>
      <c r="G21" s="19"/>
      <c r="H21" s="19"/>
      <c r="I21" s="24"/>
      <c r="J21" s="19"/>
      <c r="K21" s="19"/>
      <c r="L21" s="19"/>
      <c r="M21" s="19"/>
    </row>
    <row r="22" ht="48" customHeight="1" spans="1:13">
      <c r="A22" s="23">
        <v>7</v>
      </c>
      <c r="B22" s="16" t="s">
        <v>92</v>
      </c>
      <c r="C22" s="16" t="s">
        <v>166</v>
      </c>
      <c r="D22" s="19" t="s">
        <v>167</v>
      </c>
      <c r="E22" s="19" t="s">
        <v>152</v>
      </c>
      <c r="F22" s="19" t="s">
        <v>82</v>
      </c>
      <c r="G22" s="19"/>
      <c r="H22" s="19"/>
      <c r="I22" s="24"/>
      <c r="J22" s="19"/>
      <c r="K22" s="19"/>
      <c r="L22" s="19"/>
      <c r="M22" s="19"/>
    </row>
    <row r="23" ht="48" customHeight="1" spans="1:13">
      <c r="A23" s="23">
        <v>8</v>
      </c>
      <c r="B23" s="16" t="s">
        <v>92</v>
      </c>
      <c r="C23" s="16" t="s">
        <v>168</v>
      </c>
      <c r="D23" s="19" t="s">
        <v>151</v>
      </c>
      <c r="E23" s="19" t="s">
        <v>152</v>
      </c>
      <c r="F23" s="19" t="s">
        <v>82</v>
      </c>
      <c r="G23" s="19"/>
      <c r="H23" s="19"/>
      <c r="I23" s="24"/>
      <c r="J23" s="19"/>
      <c r="K23" s="19"/>
      <c r="L23" s="19"/>
      <c r="M23" s="19"/>
    </row>
    <row r="24" ht="48" customHeight="1" spans="1:13">
      <c r="A24" s="23">
        <v>8</v>
      </c>
      <c r="B24" s="16" t="s">
        <v>92</v>
      </c>
      <c r="C24" s="16" t="s">
        <v>169</v>
      </c>
      <c r="D24" s="19" t="s">
        <v>151</v>
      </c>
      <c r="E24" s="19" t="s">
        <v>124</v>
      </c>
      <c r="F24" s="19" t="s">
        <v>82</v>
      </c>
      <c r="G24" s="19"/>
      <c r="H24" s="19"/>
      <c r="I24" s="24"/>
      <c r="J24" s="19"/>
      <c r="K24" s="19"/>
      <c r="L24" s="19"/>
      <c r="M24" s="19"/>
    </row>
    <row r="25" ht="48" customHeight="1" spans="1:13">
      <c r="A25" s="23">
        <v>9</v>
      </c>
      <c r="B25" s="16" t="s">
        <v>92</v>
      </c>
      <c r="C25" s="16" t="s">
        <v>170</v>
      </c>
      <c r="D25" s="19" t="s">
        <v>151</v>
      </c>
      <c r="E25" s="19" t="s">
        <v>152</v>
      </c>
      <c r="F25" s="19" t="s">
        <v>82</v>
      </c>
      <c r="G25" s="19"/>
      <c r="H25" s="19"/>
      <c r="I25" s="24"/>
      <c r="J25" s="19"/>
      <c r="K25" s="19"/>
      <c r="L25" s="19"/>
      <c r="M25" s="19"/>
    </row>
    <row r="26" ht="48" customHeight="1" spans="1:13">
      <c r="A26" s="23">
        <v>9</v>
      </c>
      <c r="B26" s="16" t="s">
        <v>92</v>
      </c>
      <c r="C26" s="16" t="s">
        <v>171</v>
      </c>
      <c r="D26" s="19" t="s">
        <v>151</v>
      </c>
      <c r="E26" s="19" t="s">
        <v>124</v>
      </c>
      <c r="F26" s="19" t="s">
        <v>82</v>
      </c>
      <c r="G26" s="19"/>
      <c r="H26" s="19"/>
      <c r="I26" s="24"/>
      <c r="J26" s="19"/>
      <c r="K26" s="19"/>
      <c r="L26" s="19"/>
      <c r="M26" s="19"/>
    </row>
    <row r="27" ht="48" customHeight="1" spans="1:13">
      <c r="A27" s="23">
        <v>10</v>
      </c>
      <c r="B27" s="16" t="s">
        <v>101</v>
      </c>
      <c r="C27" s="16" t="s">
        <v>172</v>
      </c>
      <c r="D27" s="19" t="s">
        <v>151</v>
      </c>
      <c r="E27" s="19" t="s">
        <v>152</v>
      </c>
      <c r="F27" s="19" t="s">
        <v>82</v>
      </c>
      <c r="G27" s="19"/>
      <c r="H27" s="19"/>
      <c r="I27" s="24"/>
      <c r="J27" s="19"/>
      <c r="K27" s="19"/>
      <c r="L27" s="19"/>
      <c r="M27" s="19"/>
    </row>
    <row r="28" ht="48" customHeight="1" spans="1:13">
      <c r="A28" s="23">
        <v>10</v>
      </c>
      <c r="B28" s="16" t="s">
        <v>101</v>
      </c>
      <c r="C28" s="16" t="s">
        <v>173</v>
      </c>
      <c r="D28" s="19" t="s">
        <v>151</v>
      </c>
      <c r="E28" s="19" t="s">
        <v>174</v>
      </c>
      <c r="F28" s="19" t="s">
        <v>82</v>
      </c>
      <c r="G28" s="19"/>
      <c r="H28" s="19"/>
      <c r="I28" s="24"/>
      <c r="J28" s="19"/>
      <c r="K28" s="19"/>
      <c r="L28" s="19"/>
      <c r="M28" s="19"/>
    </row>
    <row r="29" ht="48" customHeight="1" spans="1:13">
      <c r="A29" s="23">
        <v>11</v>
      </c>
      <c r="B29" s="16" t="s">
        <v>101</v>
      </c>
      <c r="C29" s="16" t="s">
        <v>175</v>
      </c>
      <c r="D29" s="19" t="s">
        <v>151</v>
      </c>
      <c r="E29" s="19" t="s">
        <v>152</v>
      </c>
      <c r="F29" s="19" t="s">
        <v>82</v>
      </c>
      <c r="G29" s="19"/>
      <c r="H29" s="19"/>
      <c r="I29" s="24"/>
      <c r="J29" s="19"/>
      <c r="K29" s="19"/>
      <c r="L29" s="19"/>
      <c r="M29" s="19"/>
    </row>
    <row r="30" ht="48" customHeight="1" spans="1:13">
      <c r="A30" s="23">
        <v>11</v>
      </c>
      <c r="B30" s="16" t="s">
        <v>101</v>
      </c>
      <c r="C30" s="16" t="s">
        <v>176</v>
      </c>
      <c r="D30" s="19" t="s">
        <v>151</v>
      </c>
      <c r="E30" s="19" t="s">
        <v>152</v>
      </c>
      <c r="F30" s="19" t="s">
        <v>82</v>
      </c>
      <c r="G30" s="19"/>
      <c r="H30" s="19"/>
      <c r="I30" s="24"/>
      <c r="J30" s="19"/>
      <c r="K30" s="19"/>
      <c r="L30" s="19"/>
      <c r="M30" s="19"/>
    </row>
    <row r="31" ht="48" customHeight="1" spans="1:13">
      <c r="A31" s="23">
        <v>12</v>
      </c>
      <c r="B31" s="16" t="s">
        <v>101</v>
      </c>
      <c r="C31" s="16" t="s">
        <v>177</v>
      </c>
      <c r="D31" s="19" t="s">
        <v>151</v>
      </c>
      <c r="E31" s="19" t="s">
        <v>124</v>
      </c>
      <c r="F31" s="19" t="s">
        <v>82</v>
      </c>
      <c r="G31" s="19"/>
      <c r="H31" s="19"/>
      <c r="I31" s="24"/>
      <c r="J31" s="19"/>
      <c r="K31" s="19"/>
      <c r="L31" s="19"/>
      <c r="M31" s="19"/>
    </row>
  </sheetData>
  <mergeCells count="2">
    <mergeCell ref="A1:M1"/>
    <mergeCell ref="A2:M2"/>
  </mergeCells>
  <conditionalFormatting sqref="F8:F31">
    <cfRule type="containsText" dxfId="4" priority="1" operator="between" text="Verified">
      <formula>NOT(ISERROR(SEARCH("Verified",F8)))</formula>
    </cfRule>
    <cfRule type="containsText" dxfId="2" priority="2" operator="between" text="Rejected">
      <formula>NOT(ISERROR(SEARCH("Rejected",F8)))</formula>
    </cfRule>
  </conditionalFormatting>
  <dataValidations count="3">
    <dataValidation type="list" sqref="D8:D31">
      <formula1>"Yes,As needed,No"</formula1>
    </dataValidation>
    <dataValidation type="list" sqref="E8:E31">
      <formula1>"Preliminary,Final,Both"</formula1>
    </dataValidation>
    <dataValidation type="list" sqref="F8:F31">
      <formula1>"Not Requested,Requested,Received,Verified,Rejected,Not Applicable"</formula1>
    </dataValidation>
  </dataValidations>
  <pageMargins left="0.7" right="0.7" top="0.75" bottom="0.75" header="0.3" footer="0.3"/>
  <headerFooter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showGridLines="0" workbookViewId="0">
      <selection activeCell="A1" sqref="A1:L1"/>
    </sheetView>
  </sheetViews>
  <sheetFormatPr defaultColWidth="9" defaultRowHeight="16.8"/>
  <cols>
    <col min="1" max="1" width="9" customWidth="1"/>
    <col min="2" max="2" width="17" customWidth="1"/>
    <col min="3" max="3" width="38" customWidth="1"/>
    <col min="4" max="4" width="27" customWidth="1"/>
    <col min="5" max="5" width="36" customWidth="1"/>
    <col min="6" max="6" width="32" customWidth="1"/>
    <col min="7" max="7" width="25" customWidth="1"/>
    <col min="8" max="8" width="15" customWidth="1"/>
    <col min="9" max="9" width="28" customWidth="1"/>
    <col min="10" max="10" width="32" customWidth="1"/>
    <col min="11" max="11" width="16" customWidth="1"/>
    <col min="12" max="12" width="14" customWidth="1"/>
  </cols>
  <sheetData>
    <row r="1" ht="34" customHeight="1" spans="1:12">
      <c r="A1" s="1" t="s">
        <v>178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 spans="1:12">
      <c r="A2" s="2" t="s">
        <v>179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>
      <c r="A4" s="20" t="s">
        <v>180</v>
      </c>
      <c r="B4" s="20">
        <f>COUNTIF(H8:H19,"Pass")</f>
        <v>0</v>
      </c>
      <c r="C4" s="20" t="s">
        <v>181</v>
      </c>
      <c r="D4" s="20">
        <f>COUNTIF(H8:H19,"Fail")+COUNTIF(H8:H19,"Blocked")</f>
        <v>0</v>
      </c>
      <c r="E4" s="20" t="s">
        <v>182</v>
      </c>
      <c r="F4" s="20">
        <f>COUNTIF(H8:H19,"Not Started")</f>
        <v>12</v>
      </c>
      <c r="G4" s="20" t="s">
        <v>183</v>
      </c>
      <c r="H4" s="20">
        <f>COUNTA(C8:C19)</f>
        <v>12</v>
      </c>
    </row>
    <row r="7" ht="34" customHeight="1" spans="1:12">
      <c r="A7" s="9" t="s">
        <v>184</v>
      </c>
      <c r="B7" s="10" t="s">
        <v>185</v>
      </c>
      <c r="C7" s="10" t="s">
        <v>186</v>
      </c>
      <c r="D7" s="10" t="s">
        <v>187</v>
      </c>
      <c r="E7" s="10" t="s">
        <v>188</v>
      </c>
      <c r="F7" s="10" t="s">
        <v>189</v>
      </c>
      <c r="G7" s="10" t="s">
        <v>190</v>
      </c>
      <c r="H7" s="10" t="s">
        <v>117</v>
      </c>
      <c r="I7" s="10" t="s">
        <v>119</v>
      </c>
      <c r="J7" s="10" t="s">
        <v>120</v>
      </c>
      <c r="K7" s="10" t="s">
        <v>76</v>
      </c>
      <c r="L7" s="11" t="s">
        <v>191</v>
      </c>
    </row>
    <row r="8" ht="54" customHeight="1" spans="1:12">
      <c r="A8" s="21" t="s">
        <v>192</v>
      </c>
      <c r="B8" s="12" t="s">
        <v>193</v>
      </c>
      <c r="C8" s="12" t="s">
        <v>194</v>
      </c>
      <c r="D8" s="15" t="s">
        <v>195</v>
      </c>
      <c r="E8" s="15" t="s">
        <v>196</v>
      </c>
      <c r="F8" s="15"/>
      <c r="G8" s="15"/>
      <c r="H8" s="15" t="s">
        <v>197</v>
      </c>
      <c r="I8" s="15"/>
      <c r="J8" s="15"/>
      <c r="K8" s="15"/>
      <c r="L8" s="22"/>
    </row>
    <row r="9" ht="54" customHeight="1" spans="1:12">
      <c r="A9" s="23" t="s">
        <v>198</v>
      </c>
      <c r="B9" s="16" t="s">
        <v>199</v>
      </c>
      <c r="C9" s="16" t="s">
        <v>200</v>
      </c>
      <c r="D9" s="19" t="s">
        <v>201</v>
      </c>
      <c r="E9" s="19" t="s">
        <v>202</v>
      </c>
      <c r="F9" s="19"/>
      <c r="G9" s="19"/>
      <c r="H9" s="19" t="s">
        <v>197</v>
      </c>
      <c r="I9" s="19"/>
      <c r="J9" s="19"/>
      <c r="K9" s="19"/>
      <c r="L9" s="24"/>
    </row>
    <row r="10" ht="54" customHeight="1" spans="1:12">
      <c r="A10" s="23" t="s">
        <v>203</v>
      </c>
      <c r="B10" s="16" t="s">
        <v>204</v>
      </c>
      <c r="C10" s="16" t="s">
        <v>205</v>
      </c>
      <c r="D10" s="19" t="s">
        <v>201</v>
      </c>
      <c r="E10" s="19" t="s">
        <v>206</v>
      </c>
      <c r="F10" s="19"/>
      <c r="G10" s="19"/>
      <c r="H10" s="19" t="s">
        <v>197</v>
      </c>
      <c r="I10" s="19"/>
      <c r="J10" s="19"/>
      <c r="K10" s="19"/>
      <c r="L10" s="24"/>
    </row>
    <row r="11" ht="54" customHeight="1" spans="1:12">
      <c r="A11" s="23" t="s">
        <v>207</v>
      </c>
      <c r="B11" s="16" t="s">
        <v>208</v>
      </c>
      <c r="C11" s="16" t="s">
        <v>209</v>
      </c>
      <c r="D11" s="19" t="s">
        <v>210</v>
      </c>
      <c r="E11" s="19" t="s">
        <v>211</v>
      </c>
      <c r="F11" s="19"/>
      <c r="G11" s="19"/>
      <c r="H11" s="19" t="s">
        <v>197</v>
      </c>
      <c r="I11" s="19"/>
      <c r="J11" s="19"/>
      <c r="K11" s="19"/>
      <c r="L11" s="24"/>
    </row>
    <row r="12" ht="54" customHeight="1" spans="1:12">
      <c r="A12" s="23" t="s">
        <v>212</v>
      </c>
      <c r="B12" s="16" t="s">
        <v>208</v>
      </c>
      <c r="C12" s="16" t="s">
        <v>213</v>
      </c>
      <c r="D12" s="19" t="s">
        <v>214</v>
      </c>
      <c r="E12" s="19" t="s">
        <v>215</v>
      </c>
      <c r="F12" s="19"/>
      <c r="G12" s="19"/>
      <c r="H12" s="19" t="s">
        <v>197</v>
      </c>
      <c r="I12" s="19"/>
      <c r="J12" s="19"/>
      <c r="K12" s="19"/>
      <c r="L12" s="24"/>
    </row>
    <row r="13" ht="54" customHeight="1" spans="1:12">
      <c r="A13" s="23" t="s">
        <v>216</v>
      </c>
      <c r="B13" s="16" t="s">
        <v>208</v>
      </c>
      <c r="C13" s="16" t="s">
        <v>217</v>
      </c>
      <c r="D13" s="19" t="s">
        <v>218</v>
      </c>
      <c r="E13" s="19" t="s">
        <v>219</v>
      </c>
      <c r="F13" s="19"/>
      <c r="G13" s="19"/>
      <c r="H13" s="19" t="s">
        <v>197</v>
      </c>
      <c r="I13" s="19"/>
      <c r="J13" s="19"/>
      <c r="K13" s="19"/>
      <c r="L13" s="24"/>
    </row>
    <row r="14" ht="54" customHeight="1" spans="1:12">
      <c r="A14" s="23" t="s">
        <v>220</v>
      </c>
      <c r="B14" s="16" t="s">
        <v>221</v>
      </c>
      <c r="C14" s="16" t="s">
        <v>222</v>
      </c>
      <c r="D14" s="19" t="s">
        <v>223</v>
      </c>
      <c r="E14" s="19" t="s">
        <v>224</v>
      </c>
      <c r="F14" s="19"/>
      <c r="G14" s="19"/>
      <c r="H14" s="19" t="s">
        <v>197</v>
      </c>
      <c r="I14" s="19"/>
      <c r="J14" s="19"/>
      <c r="K14" s="19"/>
      <c r="L14" s="24"/>
    </row>
    <row r="15" ht="54" customHeight="1" spans="1:12">
      <c r="A15" s="23" t="s">
        <v>225</v>
      </c>
      <c r="B15" s="16" t="s">
        <v>226</v>
      </c>
      <c r="C15" s="16" t="s">
        <v>227</v>
      </c>
      <c r="D15" s="19" t="s">
        <v>228</v>
      </c>
      <c r="E15" s="19" t="s">
        <v>229</v>
      </c>
      <c r="F15" s="19"/>
      <c r="G15" s="19"/>
      <c r="H15" s="19" t="s">
        <v>197</v>
      </c>
      <c r="I15" s="19"/>
      <c r="J15" s="19"/>
      <c r="K15" s="19"/>
      <c r="L15" s="24"/>
    </row>
    <row r="16" ht="54" customHeight="1" spans="1:12">
      <c r="A16" s="23" t="s">
        <v>230</v>
      </c>
      <c r="B16" s="16" t="s">
        <v>231</v>
      </c>
      <c r="C16" s="16" t="s">
        <v>232</v>
      </c>
      <c r="D16" s="19" t="s">
        <v>233</v>
      </c>
      <c r="E16" s="19" t="s">
        <v>234</v>
      </c>
      <c r="F16" s="19"/>
      <c r="G16" s="19"/>
      <c r="H16" s="19" t="s">
        <v>197</v>
      </c>
      <c r="I16" s="19"/>
      <c r="J16" s="19"/>
      <c r="K16" s="19"/>
      <c r="L16" s="24"/>
    </row>
    <row r="17" ht="54" customHeight="1" spans="1:12">
      <c r="A17" s="23" t="s">
        <v>235</v>
      </c>
      <c r="B17" s="16" t="s">
        <v>236</v>
      </c>
      <c r="C17" s="16" t="s">
        <v>237</v>
      </c>
      <c r="D17" s="19" t="s">
        <v>238</v>
      </c>
      <c r="E17" s="19" t="s">
        <v>239</v>
      </c>
      <c r="F17" s="19"/>
      <c r="G17" s="19"/>
      <c r="H17" s="19" t="s">
        <v>197</v>
      </c>
      <c r="I17" s="19"/>
      <c r="J17" s="19"/>
      <c r="K17" s="19"/>
      <c r="L17" s="24"/>
    </row>
    <row r="18" ht="54" customHeight="1" spans="1:12">
      <c r="A18" s="23" t="s">
        <v>240</v>
      </c>
      <c r="B18" s="16" t="s">
        <v>241</v>
      </c>
      <c r="C18" s="16" t="s">
        <v>242</v>
      </c>
      <c r="D18" s="19" t="s">
        <v>243</v>
      </c>
      <c r="E18" s="19" t="s">
        <v>244</v>
      </c>
      <c r="F18" s="19"/>
      <c r="G18" s="19"/>
      <c r="H18" s="19" t="s">
        <v>197</v>
      </c>
      <c r="I18" s="19"/>
      <c r="J18" s="19"/>
      <c r="K18" s="19"/>
      <c r="L18" s="24"/>
    </row>
    <row r="19" ht="54" customHeight="1" spans="1:12">
      <c r="A19" s="23" t="s">
        <v>245</v>
      </c>
      <c r="B19" s="16" t="s">
        <v>246</v>
      </c>
      <c r="C19" s="16" t="s">
        <v>247</v>
      </c>
      <c r="D19" s="19" t="s">
        <v>248</v>
      </c>
      <c r="E19" s="19" t="s">
        <v>249</v>
      </c>
      <c r="F19" s="19"/>
      <c r="G19" s="19"/>
      <c r="H19" s="19" t="s">
        <v>197</v>
      </c>
      <c r="I19" s="19"/>
      <c r="J19" s="19"/>
      <c r="K19" s="19"/>
      <c r="L19" s="24"/>
    </row>
  </sheetData>
  <mergeCells count="2">
    <mergeCell ref="A1:L1"/>
    <mergeCell ref="A2:L2"/>
  </mergeCells>
  <conditionalFormatting sqref="H8:H19">
    <cfRule type="containsText" dxfId="4" priority="1" operator="between" text="Pass">
      <formula>NOT(ISERROR(SEARCH("Pass",H8)))</formula>
    </cfRule>
    <cfRule type="containsText" dxfId="2" priority="2" operator="between" text="Fail">
      <formula>NOT(ISERROR(SEARCH("Fail",H8)))</formula>
    </cfRule>
    <cfRule type="containsText" dxfId="2" priority="3" operator="between" text="Blocked">
      <formula>NOT(ISERROR(SEARCH("Blocked",H8)))</formula>
    </cfRule>
  </conditionalFormatting>
  <dataValidations count="1">
    <dataValidation type="list" sqref="H8:H19">
      <formula1>"Not Started,In Progress,Pass,Fail,Blocked,Not Applicable"</formula1>
    </dataValidation>
  </dataValidations>
  <pageMargins left="0.7" right="0.7" top="0.75" bottom="0.75" header="0.3" footer="0.3"/>
  <headerFooter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4"/>
  <sheetViews>
    <sheetView showGridLines="0" workbookViewId="0">
      <selection activeCell="D23" sqref="D23"/>
    </sheetView>
  </sheetViews>
  <sheetFormatPr defaultColWidth="9" defaultRowHeight="16.8" outlineLevelCol="6"/>
  <cols>
    <col min="1" max="1" width="23" customWidth="1"/>
    <col min="2" max="2" width="46" customWidth="1"/>
    <col min="3" max="3" width="8" customWidth="1"/>
    <col min="4" max="6" width="15" customWidth="1"/>
    <col min="7" max="7" width="34" customWidth="1"/>
  </cols>
  <sheetData>
    <row r="1" ht="34" customHeight="1" spans="1:7">
      <c r="A1" s="1" t="s">
        <v>250</v>
      </c>
      <c r="B1" s="1"/>
      <c r="C1" s="1"/>
      <c r="D1" s="1"/>
      <c r="E1" s="1"/>
      <c r="F1" s="1"/>
      <c r="G1" s="1"/>
    </row>
    <row r="2" ht="30" customHeight="1" spans="1:7">
      <c r="A2" s="2" t="s">
        <v>251</v>
      </c>
      <c r="B2" s="2"/>
      <c r="C2" s="2"/>
      <c r="D2" s="2"/>
      <c r="E2" s="2"/>
      <c r="F2" s="2"/>
      <c r="G2" s="2"/>
    </row>
    <row r="4" ht="17" spans="1:7">
      <c r="A4" s="3" t="s">
        <v>252</v>
      </c>
      <c r="B4" s="4" t="s">
        <v>253</v>
      </c>
      <c r="C4" s="5"/>
      <c r="D4" s="6" t="s">
        <v>254</v>
      </c>
      <c r="E4" s="6" t="s">
        <v>255</v>
      </c>
      <c r="F4" s="6" t="s">
        <v>256</v>
      </c>
    </row>
    <row r="5" ht="17.6" spans="1:7">
      <c r="A5" s="3" t="s">
        <v>257</v>
      </c>
      <c r="B5" s="5"/>
      <c r="C5" s="5"/>
      <c r="D5" s="7">
        <f>SUM(D9:D84)</f>
        <v>0</v>
      </c>
      <c r="E5" s="7">
        <f>SUM(E9:E84)</f>
        <v>0</v>
      </c>
      <c r="F5" s="7">
        <f>SUM(F9:F84)</f>
        <v>0</v>
      </c>
    </row>
    <row r="6" spans="1:7">
      <c r="A6" s="8" t="s">
        <v>258</v>
      </c>
      <c r="B6" s="8"/>
      <c r="C6" s="8"/>
      <c r="D6" s="8"/>
      <c r="E6" s="8"/>
      <c r="F6" s="8"/>
      <c r="G6" s="8"/>
    </row>
    <row r="8" ht="34" customHeight="1" spans="1:7">
      <c r="A8" s="9" t="s">
        <v>259</v>
      </c>
      <c r="B8" s="10" t="s">
        <v>260</v>
      </c>
      <c r="C8" s="10" t="s">
        <v>261</v>
      </c>
      <c r="D8" s="10" t="s">
        <v>254</v>
      </c>
      <c r="E8" s="10" t="s">
        <v>255</v>
      </c>
      <c r="F8" s="10" t="s">
        <v>256</v>
      </c>
      <c r="G8" s="11" t="s">
        <v>262</v>
      </c>
    </row>
    <row r="9" spans="1:7">
      <c r="A9" s="12" t="s">
        <v>263</v>
      </c>
      <c r="B9" s="12" t="s">
        <v>264</v>
      </c>
      <c r="C9" s="13">
        <v>0</v>
      </c>
      <c r="D9" s="14"/>
      <c r="E9" s="14"/>
      <c r="F9" s="14"/>
      <c r="G9" s="15"/>
    </row>
    <row r="10" spans="1:7">
      <c r="A10" s="16" t="s">
        <v>263</v>
      </c>
      <c r="B10" s="16" t="s">
        <v>264</v>
      </c>
      <c r="C10" s="17">
        <v>1</v>
      </c>
      <c r="D10" s="18"/>
      <c r="E10" s="18"/>
      <c r="F10" s="18"/>
      <c r="G10" s="19"/>
    </row>
    <row r="11" spans="1:7">
      <c r="A11" s="16" t="s">
        <v>263</v>
      </c>
      <c r="B11" s="16" t="s">
        <v>264</v>
      </c>
      <c r="C11" s="17">
        <v>2</v>
      </c>
      <c r="D11" s="18"/>
      <c r="E11" s="18"/>
      <c r="F11" s="18"/>
      <c r="G11" s="19"/>
    </row>
    <row r="12" spans="1:7">
      <c r="A12" s="16" t="s">
        <v>263</v>
      </c>
      <c r="B12" s="16" t="s">
        <v>264</v>
      </c>
      <c r="C12" s="17">
        <v>3</v>
      </c>
      <c r="D12" s="18"/>
      <c r="E12" s="18"/>
      <c r="F12" s="18"/>
      <c r="G12" s="19"/>
    </row>
    <row r="13" spans="1:7">
      <c r="A13" s="16" t="s">
        <v>263</v>
      </c>
      <c r="B13" s="16" t="s">
        <v>265</v>
      </c>
      <c r="C13" s="17">
        <v>0</v>
      </c>
      <c r="D13" s="18"/>
      <c r="E13" s="18"/>
      <c r="F13" s="18"/>
      <c r="G13" s="19"/>
    </row>
    <row r="14" spans="1:7">
      <c r="A14" s="16" t="s">
        <v>263</v>
      </c>
      <c r="B14" s="16" t="s">
        <v>265</v>
      </c>
      <c r="C14" s="17">
        <v>1</v>
      </c>
      <c r="D14" s="18"/>
      <c r="E14" s="18"/>
      <c r="F14" s="18"/>
      <c r="G14" s="19"/>
    </row>
    <row r="15" spans="1:7">
      <c r="A15" s="16" t="s">
        <v>263</v>
      </c>
      <c r="B15" s="16" t="s">
        <v>265</v>
      </c>
      <c r="C15" s="17">
        <v>2</v>
      </c>
      <c r="D15" s="18"/>
      <c r="E15" s="18"/>
      <c r="F15" s="18"/>
      <c r="G15" s="19"/>
    </row>
    <row r="16" spans="1:7">
      <c r="A16" s="16" t="s">
        <v>263</v>
      </c>
      <c r="B16" s="16" t="s">
        <v>265</v>
      </c>
      <c r="C16" s="17">
        <v>3</v>
      </c>
      <c r="D16" s="18"/>
      <c r="E16" s="18"/>
      <c r="F16" s="18"/>
      <c r="G16" s="19"/>
    </row>
    <row r="17" spans="1:7">
      <c r="A17" s="16" t="s">
        <v>263</v>
      </c>
      <c r="B17" s="16" t="s">
        <v>266</v>
      </c>
      <c r="C17" s="17">
        <v>0</v>
      </c>
      <c r="D17" s="18"/>
      <c r="E17" s="18"/>
      <c r="F17" s="18"/>
      <c r="G17" s="19"/>
    </row>
    <row r="18" spans="1:7">
      <c r="A18" s="16" t="s">
        <v>263</v>
      </c>
      <c r="B18" s="16" t="s">
        <v>266</v>
      </c>
      <c r="C18" s="17">
        <v>1</v>
      </c>
      <c r="D18" s="18"/>
      <c r="E18" s="18"/>
      <c r="F18" s="18"/>
      <c r="G18" s="19"/>
    </row>
    <row r="19" spans="1:7">
      <c r="A19" s="16" t="s">
        <v>263</v>
      </c>
      <c r="B19" s="16" t="s">
        <v>266</v>
      </c>
      <c r="C19" s="17">
        <v>2</v>
      </c>
      <c r="D19" s="18"/>
      <c r="E19" s="18"/>
      <c r="F19" s="18"/>
      <c r="G19" s="19"/>
    </row>
    <row r="20" spans="1:7">
      <c r="A20" s="16" t="s">
        <v>263</v>
      </c>
      <c r="B20" s="16" t="s">
        <v>266</v>
      </c>
      <c r="C20" s="17">
        <v>3</v>
      </c>
      <c r="D20" s="18"/>
      <c r="E20" s="18"/>
      <c r="F20" s="18"/>
      <c r="G20" s="19"/>
    </row>
    <row r="21" spans="1:7">
      <c r="A21" s="16" t="s">
        <v>263</v>
      </c>
      <c r="B21" s="16" t="s">
        <v>267</v>
      </c>
      <c r="C21" s="17">
        <v>0</v>
      </c>
      <c r="D21" s="18"/>
      <c r="E21" s="18"/>
      <c r="F21" s="18"/>
      <c r="G21" s="19"/>
    </row>
    <row r="22" spans="1:7">
      <c r="A22" s="16" t="s">
        <v>263</v>
      </c>
      <c r="B22" s="16" t="s">
        <v>267</v>
      </c>
      <c r="C22" s="17">
        <v>1</v>
      </c>
      <c r="D22" s="18"/>
      <c r="E22" s="18"/>
      <c r="F22" s="18"/>
      <c r="G22" s="19"/>
    </row>
    <row r="23" spans="1:7">
      <c r="A23" s="16" t="s">
        <v>263</v>
      </c>
      <c r="B23" s="16" t="s">
        <v>267</v>
      </c>
      <c r="C23" s="17">
        <v>2</v>
      </c>
      <c r="D23" s="18"/>
      <c r="E23" s="18"/>
      <c r="F23" s="18"/>
      <c r="G23" s="19"/>
    </row>
    <row r="24" spans="1:7">
      <c r="A24" s="16" t="s">
        <v>263</v>
      </c>
      <c r="B24" s="16" t="s">
        <v>267</v>
      </c>
      <c r="C24" s="17">
        <v>3</v>
      </c>
      <c r="D24" s="18"/>
      <c r="E24" s="18"/>
      <c r="F24" s="18"/>
      <c r="G24" s="19"/>
    </row>
    <row r="25" spans="1:7">
      <c r="A25" s="16" t="s">
        <v>268</v>
      </c>
      <c r="B25" s="16" t="s">
        <v>269</v>
      </c>
      <c r="C25" s="17">
        <v>0</v>
      </c>
      <c r="D25" s="18"/>
      <c r="E25" s="18"/>
      <c r="F25" s="18"/>
      <c r="G25" s="19"/>
    </row>
    <row r="26" spans="1:7">
      <c r="A26" s="16" t="s">
        <v>268</v>
      </c>
      <c r="B26" s="16" t="s">
        <v>269</v>
      </c>
      <c r="C26" s="17">
        <v>1</v>
      </c>
      <c r="D26" s="18"/>
      <c r="E26" s="18"/>
      <c r="F26" s="18"/>
      <c r="G26" s="19"/>
    </row>
    <row r="27" spans="1:7">
      <c r="A27" s="16" t="s">
        <v>268</v>
      </c>
      <c r="B27" s="16" t="s">
        <v>269</v>
      </c>
      <c r="C27" s="17">
        <v>2</v>
      </c>
      <c r="D27" s="18"/>
      <c r="E27" s="18"/>
      <c r="F27" s="18"/>
      <c r="G27" s="19"/>
    </row>
    <row r="28" spans="1:7">
      <c r="A28" s="16" t="s">
        <v>268</v>
      </c>
      <c r="B28" s="16" t="s">
        <v>269</v>
      </c>
      <c r="C28" s="17">
        <v>3</v>
      </c>
      <c r="D28" s="18"/>
      <c r="E28" s="18"/>
      <c r="F28" s="18"/>
      <c r="G28" s="19"/>
    </row>
    <row r="29" spans="1:7">
      <c r="A29" s="16" t="s">
        <v>268</v>
      </c>
      <c r="B29" s="16" t="s">
        <v>270</v>
      </c>
      <c r="C29" s="17">
        <v>0</v>
      </c>
      <c r="D29" s="18"/>
      <c r="E29" s="18"/>
      <c r="F29" s="18"/>
      <c r="G29" s="19"/>
    </row>
    <row r="30" spans="1:7">
      <c r="A30" s="16" t="s">
        <v>268</v>
      </c>
      <c r="B30" s="16" t="s">
        <v>270</v>
      </c>
      <c r="C30" s="17">
        <v>1</v>
      </c>
      <c r="D30" s="18"/>
      <c r="E30" s="18"/>
      <c r="F30" s="18"/>
      <c r="G30" s="19"/>
    </row>
    <row r="31" spans="1:7">
      <c r="A31" s="16" t="s">
        <v>268</v>
      </c>
      <c r="B31" s="16" t="s">
        <v>270</v>
      </c>
      <c r="C31" s="17">
        <v>2</v>
      </c>
      <c r="D31" s="18"/>
      <c r="E31" s="18"/>
      <c r="F31" s="18"/>
      <c r="G31" s="19"/>
    </row>
    <row r="32" spans="1:7">
      <c r="A32" s="16" t="s">
        <v>268</v>
      </c>
      <c r="B32" s="16" t="s">
        <v>270</v>
      </c>
      <c r="C32" s="17">
        <v>3</v>
      </c>
      <c r="D32" s="18"/>
      <c r="E32" s="18"/>
      <c r="F32" s="18"/>
      <c r="G32" s="19"/>
    </row>
    <row r="33" spans="1:7">
      <c r="A33" s="16" t="s">
        <v>268</v>
      </c>
      <c r="B33" s="16" t="s">
        <v>271</v>
      </c>
      <c r="C33" s="17">
        <v>0</v>
      </c>
      <c r="D33" s="18"/>
      <c r="E33" s="18"/>
      <c r="F33" s="18"/>
      <c r="G33" s="19"/>
    </row>
    <row r="34" spans="1:7">
      <c r="A34" s="16" t="s">
        <v>268</v>
      </c>
      <c r="B34" s="16" t="s">
        <v>271</v>
      </c>
      <c r="C34" s="17">
        <v>1</v>
      </c>
      <c r="D34" s="18"/>
      <c r="E34" s="18"/>
      <c r="F34" s="18"/>
      <c r="G34" s="19"/>
    </row>
    <row r="35" spans="1:7">
      <c r="A35" s="16" t="s">
        <v>268</v>
      </c>
      <c r="B35" s="16" t="s">
        <v>271</v>
      </c>
      <c r="C35" s="17">
        <v>2</v>
      </c>
      <c r="D35" s="18"/>
      <c r="E35" s="18"/>
      <c r="F35" s="18"/>
      <c r="G35" s="19"/>
    </row>
    <row r="36" spans="1:7">
      <c r="A36" s="16" t="s">
        <v>268</v>
      </c>
      <c r="B36" s="16" t="s">
        <v>271</v>
      </c>
      <c r="C36" s="17">
        <v>3</v>
      </c>
      <c r="D36" s="18"/>
      <c r="E36" s="18"/>
      <c r="F36" s="18"/>
      <c r="G36" s="19"/>
    </row>
    <row r="37" spans="1:7">
      <c r="A37" s="16" t="s">
        <v>272</v>
      </c>
      <c r="B37" s="16" t="s">
        <v>273</v>
      </c>
      <c r="C37" s="17">
        <v>0</v>
      </c>
      <c r="D37" s="18"/>
      <c r="E37" s="18"/>
      <c r="F37" s="18"/>
      <c r="G37" s="19"/>
    </row>
    <row r="38" spans="1:7">
      <c r="A38" s="16" t="s">
        <v>272</v>
      </c>
      <c r="B38" s="16" t="s">
        <v>273</v>
      </c>
      <c r="C38" s="17">
        <v>1</v>
      </c>
      <c r="D38" s="18"/>
      <c r="E38" s="18"/>
      <c r="F38" s="18"/>
      <c r="G38" s="19"/>
    </row>
    <row r="39" spans="1:7">
      <c r="A39" s="16" t="s">
        <v>272</v>
      </c>
      <c r="B39" s="16" t="s">
        <v>273</v>
      </c>
      <c r="C39" s="17">
        <v>2</v>
      </c>
      <c r="D39" s="18"/>
      <c r="E39" s="18"/>
      <c r="F39" s="18"/>
      <c r="G39" s="19"/>
    </row>
    <row r="40" spans="1:7">
      <c r="A40" s="16" t="s">
        <v>272</v>
      </c>
      <c r="B40" s="16" t="s">
        <v>273</v>
      </c>
      <c r="C40" s="17">
        <v>3</v>
      </c>
      <c r="D40" s="18"/>
      <c r="E40" s="18"/>
      <c r="F40" s="18"/>
      <c r="G40" s="19"/>
    </row>
    <row r="41" spans="1:7">
      <c r="A41" s="16" t="s">
        <v>272</v>
      </c>
      <c r="B41" s="16" t="s">
        <v>274</v>
      </c>
      <c r="C41" s="17">
        <v>0</v>
      </c>
      <c r="D41" s="18"/>
      <c r="E41" s="18"/>
      <c r="F41" s="18"/>
      <c r="G41" s="19"/>
    </row>
    <row r="42" spans="1:7">
      <c r="A42" s="16" t="s">
        <v>272</v>
      </c>
      <c r="B42" s="16" t="s">
        <v>274</v>
      </c>
      <c r="C42" s="17">
        <v>1</v>
      </c>
      <c r="D42" s="18"/>
      <c r="E42" s="18"/>
      <c r="F42" s="18"/>
      <c r="G42" s="19"/>
    </row>
    <row r="43" spans="1:7">
      <c r="A43" s="16" t="s">
        <v>272</v>
      </c>
      <c r="B43" s="16" t="s">
        <v>274</v>
      </c>
      <c r="C43" s="17">
        <v>2</v>
      </c>
      <c r="D43" s="18"/>
      <c r="E43" s="18"/>
      <c r="F43" s="18"/>
      <c r="G43" s="19"/>
    </row>
    <row r="44" spans="1:7">
      <c r="A44" s="16" t="s">
        <v>272</v>
      </c>
      <c r="B44" s="16" t="s">
        <v>274</v>
      </c>
      <c r="C44" s="17">
        <v>3</v>
      </c>
      <c r="D44" s="18"/>
      <c r="E44" s="18"/>
      <c r="F44" s="18"/>
      <c r="G44" s="19"/>
    </row>
    <row r="45" spans="1:7">
      <c r="A45" s="16" t="s">
        <v>275</v>
      </c>
      <c r="B45" s="16" t="s">
        <v>276</v>
      </c>
      <c r="C45" s="17">
        <v>0</v>
      </c>
      <c r="D45" s="18"/>
      <c r="E45" s="18"/>
      <c r="F45" s="18"/>
      <c r="G45" s="19"/>
    </row>
    <row r="46" spans="1:7">
      <c r="A46" s="16" t="s">
        <v>275</v>
      </c>
      <c r="B46" s="16" t="s">
        <v>276</v>
      </c>
      <c r="C46" s="17">
        <v>1</v>
      </c>
      <c r="D46" s="18"/>
      <c r="E46" s="18"/>
      <c r="F46" s="18"/>
      <c r="G46" s="19"/>
    </row>
    <row r="47" spans="1:7">
      <c r="A47" s="16" t="s">
        <v>275</v>
      </c>
      <c r="B47" s="16" t="s">
        <v>276</v>
      </c>
      <c r="C47" s="17">
        <v>2</v>
      </c>
      <c r="D47" s="18"/>
      <c r="E47" s="18"/>
      <c r="F47" s="18"/>
      <c r="G47" s="19"/>
    </row>
    <row r="48" spans="1:7">
      <c r="A48" s="16" t="s">
        <v>275</v>
      </c>
      <c r="B48" s="16" t="s">
        <v>276</v>
      </c>
      <c r="C48" s="17">
        <v>3</v>
      </c>
      <c r="D48" s="18"/>
      <c r="E48" s="18"/>
      <c r="F48" s="18"/>
      <c r="G48" s="19"/>
    </row>
    <row r="49" spans="1:7">
      <c r="A49" s="16" t="s">
        <v>277</v>
      </c>
      <c r="B49" s="16" t="s">
        <v>278</v>
      </c>
      <c r="C49" s="17">
        <v>0</v>
      </c>
      <c r="D49" s="18"/>
      <c r="E49" s="18"/>
      <c r="F49" s="18"/>
      <c r="G49" s="19"/>
    </row>
    <row r="50" spans="1:7">
      <c r="A50" s="16" t="s">
        <v>277</v>
      </c>
      <c r="B50" s="16" t="s">
        <v>278</v>
      </c>
      <c r="C50" s="17">
        <v>1</v>
      </c>
      <c r="D50" s="18"/>
      <c r="E50" s="18"/>
      <c r="F50" s="18"/>
      <c r="G50" s="19"/>
    </row>
    <row r="51" spans="1:7">
      <c r="A51" s="16" t="s">
        <v>277</v>
      </c>
      <c r="B51" s="16" t="s">
        <v>278</v>
      </c>
      <c r="C51" s="17">
        <v>2</v>
      </c>
      <c r="D51" s="18"/>
      <c r="E51" s="18"/>
      <c r="F51" s="18"/>
      <c r="G51" s="19"/>
    </row>
    <row r="52" spans="1:7">
      <c r="A52" s="16" t="s">
        <v>277</v>
      </c>
      <c r="B52" s="16" t="s">
        <v>278</v>
      </c>
      <c r="C52" s="17">
        <v>3</v>
      </c>
      <c r="D52" s="18"/>
      <c r="E52" s="18"/>
      <c r="F52" s="18"/>
      <c r="G52" s="19"/>
    </row>
    <row r="53" spans="1:7">
      <c r="A53" s="16" t="s">
        <v>277</v>
      </c>
      <c r="B53" s="16" t="s">
        <v>279</v>
      </c>
      <c r="C53" s="17">
        <v>0</v>
      </c>
      <c r="D53" s="18"/>
      <c r="E53" s="18"/>
      <c r="F53" s="18"/>
      <c r="G53" s="19"/>
    </row>
    <row r="54" spans="1:7">
      <c r="A54" s="16" t="s">
        <v>277</v>
      </c>
      <c r="B54" s="16" t="s">
        <v>279</v>
      </c>
      <c r="C54" s="17">
        <v>1</v>
      </c>
      <c r="D54" s="18"/>
      <c r="E54" s="18"/>
      <c r="F54" s="18"/>
      <c r="G54" s="19"/>
    </row>
    <row r="55" spans="1:7">
      <c r="A55" s="16" t="s">
        <v>277</v>
      </c>
      <c r="B55" s="16" t="s">
        <v>279</v>
      </c>
      <c r="C55" s="17">
        <v>2</v>
      </c>
      <c r="D55" s="18"/>
      <c r="E55" s="18"/>
      <c r="F55" s="18"/>
      <c r="G55" s="19"/>
    </row>
    <row r="56" spans="1:7">
      <c r="A56" s="16" t="s">
        <v>277</v>
      </c>
      <c r="B56" s="16" t="s">
        <v>279</v>
      </c>
      <c r="C56" s="17">
        <v>3</v>
      </c>
      <c r="D56" s="18"/>
      <c r="E56" s="18"/>
      <c r="F56" s="18"/>
      <c r="G56" s="19"/>
    </row>
    <row r="57" spans="1:7">
      <c r="A57" s="16" t="s">
        <v>241</v>
      </c>
      <c r="B57" s="16" t="s">
        <v>280</v>
      </c>
      <c r="C57" s="17">
        <v>0</v>
      </c>
      <c r="D57" s="18"/>
      <c r="E57" s="18"/>
      <c r="F57" s="18"/>
      <c r="G57" s="19"/>
    </row>
    <row r="58" spans="1:7">
      <c r="A58" s="16" t="s">
        <v>241</v>
      </c>
      <c r="B58" s="16" t="s">
        <v>280</v>
      </c>
      <c r="C58" s="17">
        <v>1</v>
      </c>
      <c r="D58" s="18"/>
      <c r="E58" s="18"/>
      <c r="F58" s="18"/>
      <c r="G58" s="19"/>
    </row>
    <row r="59" spans="1:7">
      <c r="A59" s="16" t="s">
        <v>241</v>
      </c>
      <c r="B59" s="16" t="s">
        <v>280</v>
      </c>
      <c r="C59" s="17">
        <v>2</v>
      </c>
      <c r="D59" s="18"/>
      <c r="E59" s="18"/>
      <c r="F59" s="18"/>
      <c r="G59" s="19"/>
    </row>
    <row r="60" spans="1:7">
      <c r="A60" s="16" t="s">
        <v>241</v>
      </c>
      <c r="B60" s="16" t="s">
        <v>280</v>
      </c>
      <c r="C60" s="17">
        <v>3</v>
      </c>
      <c r="D60" s="18"/>
      <c r="E60" s="18"/>
      <c r="F60" s="18"/>
      <c r="G60" s="19"/>
    </row>
    <row r="61" spans="1:7">
      <c r="A61" s="16" t="s">
        <v>281</v>
      </c>
      <c r="B61" s="16" t="s">
        <v>282</v>
      </c>
      <c r="C61" s="17">
        <v>0</v>
      </c>
      <c r="D61" s="18"/>
      <c r="E61" s="18"/>
      <c r="F61" s="18"/>
      <c r="G61" s="19"/>
    </row>
    <row r="62" spans="1:7">
      <c r="A62" s="16" t="s">
        <v>281</v>
      </c>
      <c r="B62" s="16" t="s">
        <v>282</v>
      </c>
      <c r="C62" s="17">
        <v>1</v>
      </c>
      <c r="D62" s="18"/>
      <c r="E62" s="18"/>
      <c r="F62" s="18"/>
      <c r="G62" s="19"/>
    </row>
    <row r="63" spans="1:7">
      <c r="A63" s="16" t="s">
        <v>281</v>
      </c>
      <c r="B63" s="16" t="s">
        <v>282</v>
      </c>
      <c r="C63" s="17">
        <v>2</v>
      </c>
      <c r="D63" s="18"/>
      <c r="E63" s="18"/>
      <c r="F63" s="18"/>
      <c r="G63" s="19"/>
    </row>
    <row r="64" spans="1:7">
      <c r="A64" s="16" t="s">
        <v>281</v>
      </c>
      <c r="B64" s="16" t="s">
        <v>282</v>
      </c>
      <c r="C64" s="17">
        <v>3</v>
      </c>
      <c r="D64" s="18"/>
      <c r="E64" s="18"/>
      <c r="F64" s="18"/>
      <c r="G64" s="19"/>
    </row>
    <row r="65" spans="1:7">
      <c r="A65" s="16" t="s">
        <v>281</v>
      </c>
      <c r="B65" s="16" t="s">
        <v>283</v>
      </c>
      <c r="C65" s="17">
        <v>0</v>
      </c>
      <c r="D65" s="18"/>
      <c r="E65" s="18"/>
      <c r="F65" s="18"/>
      <c r="G65" s="19"/>
    </row>
    <row r="66" spans="1:7">
      <c r="A66" s="16" t="s">
        <v>281</v>
      </c>
      <c r="B66" s="16" t="s">
        <v>283</v>
      </c>
      <c r="C66" s="17">
        <v>1</v>
      </c>
      <c r="D66" s="18"/>
      <c r="E66" s="18"/>
      <c r="F66" s="18"/>
      <c r="G66" s="19"/>
    </row>
    <row r="67" spans="1:7">
      <c r="A67" s="16" t="s">
        <v>281</v>
      </c>
      <c r="B67" s="16" t="s">
        <v>283</v>
      </c>
      <c r="C67" s="17">
        <v>2</v>
      </c>
      <c r="D67" s="18"/>
      <c r="E67" s="18"/>
      <c r="F67" s="18"/>
      <c r="G67" s="19"/>
    </row>
    <row r="68" spans="1:7">
      <c r="A68" s="16" t="s">
        <v>281</v>
      </c>
      <c r="B68" s="16" t="s">
        <v>283</v>
      </c>
      <c r="C68" s="17">
        <v>3</v>
      </c>
      <c r="D68" s="18"/>
      <c r="E68" s="18"/>
      <c r="F68" s="18"/>
      <c r="G68" s="19"/>
    </row>
    <row r="69" spans="1:7">
      <c r="A69" s="16" t="s">
        <v>284</v>
      </c>
      <c r="B69" s="16" t="s">
        <v>285</v>
      </c>
      <c r="C69" s="17">
        <v>0</v>
      </c>
      <c r="D69" s="18"/>
      <c r="E69" s="18"/>
      <c r="F69" s="18"/>
      <c r="G69" s="19"/>
    </row>
    <row r="70" spans="1:7">
      <c r="A70" s="16" t="s">
        <v>284</v>
      </c>
      <c r="B70" s="16" t="s">
        <v>285</v>
      </c>
      <c r="C70" s="17">
        <v>1</v>
      </c>
      <c r="D70" s="18"/>
      <c r="E70" s="18"/>
      <c r="F70" s="18"/>
      <c r="G70" s="19"/>
    </row>
    <row r="71" spans="1:7">
      <c r="A71" s="16" t="s">
        <v>284</v>
      </c>
      <c r="B71" s="16" t="s">
        <v>285</v>
      </c>
      <c r="C71" s="17">
        <v>2</v>
      </c>
      <c r="D71" s="18"/>
      <c r="E71" s="18"/>
      <c r="F71" s="18"/>
      <c r="G71" s="19"/>
    </row>
    <row r="72" spans="1:7">
      <c r="A72" s="16" t="s">
        <v>284</v>
      </c>
      <c r="B72" s="16" t="s">
        <v>285</v>
      </c>
      <c r="C72" s="17">
        <v>3</v>
      </c>
      <c r="D72" s="18"/>
      <c r="E72" s="18"/>
      <c r="F72" s="18"/>
      <c r="G72" s="19"/>
    </row>
    <row r="73" spans="1:7">
      <c r="A73" s="16" t="s">
        <v>286</v>
      </c>
      <c r="B73" s="16" t="s">
        <v>287</v>
      </c>
      <c r="C73" s="17">
        <v>0</v>
      </c>
      <c r="D73" s="18"/>
      <c r="E73" s="18"/>
      <c r="F73" s="18"/>
      <c r="G73" s="19"/>
    </row>
    <row r="74" spans="1:7">
      <c r="A74" s="16" t="s">
        <v>286</v>
      </c>
      <c r="B74" s="16" t="s">
        <v>287</v>
      </c>
      <c r="C74" s="17">
        <v>1</v>
      </c>
      <c r="D74" s="18"/>
      <c r="E74" s="18"/>
      <c r="F74" s="18"/>
      <c r="G74" s="19"/>
    </row>
    <row r="75" spans="1:7">
      <c r="A75" s="16" t="s">
        <v>286</v>
      </c>
      <c r="B75" s="16" t="s">
        <v>287</v>
      </c>
      <c r="C75" s="17">
        <v>2</v>
      </c>
      <c r="D75" s="18"/>
      <c r="E75" s="18"/>
      <c r="F75" s="18"/>
      <c r="G75" s="19"/>
    </row>
    <row r="76" spans="1:7">
      <c r="A76" s="16" t="s">
        <v>286</v>
      </c>
      <c r="B76" s="16" t="s">
        <v>287</v>
      </c>
      <c r="C76" s="17">
        <v>3</v>
      </c>
      <c r="D76" s="18"/>
      <c r="E76" s="18"/>
      <c r="F76" s="18"/>
      <c r="G76" s="19"/>
    </row>
    <row r="77" spans="1:7">
      <c r="A77" s="16" t="s">
        <v>288</v>
      </c>
      <c r="B77" s="16" t="s">
        <v>289</v>
      </c>
      <c r="C77" s="17">
        <v>0</v>
      </c>
      <c r="D77" s="18"/>
      <c r="E77" s="18"/>
      <c r="F77" s="18"/>
      <c r="G77" s="19"/>
    </row>
    <row r="78" spans="1:7">
      <c r="A78" s="16" t="s">
        <v>288</v>
      </c>
      <c r="B78" s="16" t="s">
        <v>289</v>
      </c>
      <c r="C78" s="17">
        <v>1</v>
      </c>
      <c r="D78" s="18"/>
      <c r="E78" s="18"/>
      <c r="F78" s="18"/>
      <c r="G78" s="19"/>
    </row>
    <row r="79" spans="1:7">
      <c r="A79" s="16" t="s">
        <v>288</v>
      </c>
      <c r="B79" s="16" t="s">
        <v>289</v>
      </c>
      <c r="C79" s="17">
        <v>2</v>
      </c>
      <c r="D79" s="18"/>
      <c r="E79" s="18"/>
      <c r="F79" s="18"/>
      <c r="G79" s="19"/>
    </row>
    <row r="80" spans="1:7">
      <c r="A80" s="16" t="s">
        <v>288</v>
      </c>
      <c r="B80" s="16" t="s">
        <v>289</v>
      </c>
      <c r="C80" s="17">
        <v>3</v>
      </c>
      <c r="D80" s="18"/>
      <c r="E80" s="18"/>
      <c r="F80" s="18"/>
      <c r="G80" s="19"/>
    </row>
    <row r="81" spans="1:7">
      <c r="A81" s="16" t="s">
        <v>290</v>
      </c>
      <c r="B81" s="16" t="s">
        <v>291</v>
      </c>
      <c r="C81" s="17">
        <v>0</v>
      </c>
      <c r="D81" s="18"/>
      <c r="E81" s="18"/>
      <c r="F81" s="18"/>
      <c r="G81" s="19"/>
    </row>
    <row r="82" spans="1:7">
      <c r="A82" s="16" t="s">
        <v>290</v>
      </c>
      <c r="B82" s="16" t="s">
        <v>291</v>
      </c>
      <c r="C82" s="17">
        <v>1</v>
      </c>
      <c r="D82" s="18"/>
      <c r="E82" s="18"/>
      <c r="F82" s="18"/>
      <c r="G82" s="19"/>
    </row>
    <row r="83" spans="1:7">
      <c r="A83" s="16" t="s">
        <v>290</v>
      </c>
      <c r="B83" s="16" t="s">
        <v>291</v>
      </c>
      <c r="C83" s="17">
        <v>2</v>
      </c>
      <c r="D83" s="18"/>
      <c r="E83" s="18"/>
      <c r="F83" s="18"/>
      <c r="G83" s="19"/>
    </row>
    <row r="84" spans="1:7">
      <c r="A84" s="16" t="s">
        <v>290</v>
      </c>
      <c r="B84" s="16" t="s">
        <v>291</v>
      </c>
      <c r="C84" s="17">
        <v>3</v>
      </c>
      <c r="D84" s="18"/>
      <c r="E84" s="18"/>
      <c r="F84" s="18"/>
      <c r="G84" s="19"/>
    </row>
  </sheetData>
  <mergeCells count="3">
    <mergeCell ref="A1:G1"/>
    <mergeCell ref="A2:G2"/>
    <mergeCell ref="A6:G6"/>
  </mergeCells>
  <dataValidations count="1">
    <dataValidation type="decimal" operator="greaterThanOrEqual" sqref="D9:F84">
      <formula1>0</formula1>
    </dataValidation>
  </dataValidations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Read Me</vt:lpstr>
      <vt:lpstr>Scorecard</vt:lpstr>
      <vt:lpstr>Critical Pauses</vt:lpstr>
      <vt:lpstr>Evidence Tracker</vt:lpstr>
      <vt:lpstr>Pilot Acceptance</vt:lpstr>
      <vt:lpstr>3-Year TCO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IMHB</cp:lastModifiedBy>
  <dcterms:created xsi:type="dcterms:W3CDTF">2026-07-14T20:45:32Z</dcterms:created>
  <dcterms:modified xsi:type="dcterms:W3CDTF">2026-07-15T12:00:47Z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2052-12.1.24709.24709</vt:lpwstr>
  </property>
  <property fmtid="{D5CDD505-2E9C-101B-9397-08002B2CF9AE}" pid="3" name="CalculationRule">
    <vt:i4>0</vt:i4>
  </property>
  <property fmtid="{D5CDD505-2E9C-101B-9397-08002B2CF9AE}" pid="4" name="ICV">
    <vt:lpwstr>14A2BF565B966023EF05576A0F5682F5_43</vt:lpwstr>
  </property>
</Properties>
</file>